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8445"/>
  </bookViews>
  <sheets>
    <sheet name="Data" sheetId="1" r:id="rId1"/>
    <sheet name="Heavy Metals Graph" sheetId="3" r:id="rId2"/>
    <sheet name="other graphs" sheetId="2" r:id="rId3"/>
    <sheet name="Protocol" sheetId="4" r:id="rId4"/>
    <sheet name="CA limits" sheetId="5" r:id="rId5"/>
    <sheet name="Macro&amp;MicroNutrients" sheetId="6" r:id="rId6"/>
    <sheet name="Nitrogen" sheetId="7" r:id="rId7"/>
  </sheets>
  <externalReferences>
    <externalReference r:id="rId8"/>
  </externalReferences>
  <calcPr calcId="145621" concurrentCalc="0"/>
</workbook>
</file>

<file path=xl/calcChain.xml><?xml version="1.0" encoding="utf-8"?>
<calcChain xmlns="http://schemas.openxmlformats.org/spreadsheetml/2006/main">
  <c r="B13" i="5" l="1"/>
  <c r="B6" i="5"/>
  <c r="D5" i="5"/>
  <c r="B5" i="5"/>
  <c r="B2" i="5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<sst xmlns="http://schemas.openxmlformats.org/spreadsheetml/2006/main" count="174" uniqueCount="165">
  <si>
    <t>Sample ID</t>
  </si>
  <si>
    <t>Arsenic</t>
  </si>
  <si>
    <t>Calcium</t>
  </si>
  <si>
    <t>Cadmium</t>
  </si>
  <si>
    <t>Chromium</t>
  </si>
  <si>
    <t>Copper</t>
  </si>
  <si>
    <t>Iron</t>
  </si>
  <si>
    <t>Potassium</t>
  </si>
  <si>
    <t>Magnesium</t>
  </si>
  <si>
    <t>Manganese</t>
  </si>
  <si>
    <t>Nickel</t>
  </si>
  <si>
    <t>Phosphorus</t>
  </si>
  <si>
    <t>Lead</t>
  </si>
  <si>
    <t>Zinc</t>
  </si>
  <si>
    <t>Blank</t>
  </si>
  <si>
    <t>CaCg1</t>
  </si>
  <si>
    <t>CaCg2</t>
  </si>
  <si>
    <t>CaCg3</t>
  </si>
  <si>
    <t>CaCg4</t>
  </si>
  <si>
    <t>CaCg5</t>
  </si>
  <si>
    <t>CaCg6</t>
  </si>
  <si>
    <t>CaCg7</t>
  </si>
  <si>
    <t>CaCg8</t>
  </si>
  <si>
    <t>CaCg9</t>
  </si>
  <si>
    <t>CaCg10</t>
  </si>
  <si>
    <t>CaCg11</t>
  </si>
  <si>
    <t>CaCg12</t>
  </si>
  <si>
    <t>CaCg13</t>
  </si>
  <si>
    <t>CaCg14</t>
  </si>
  <si>
    <t>CaCg15</t>
  </si>
  <si>
    <t>CaCg16</t>
  </si>
  <si>
    <t>CaCg17</t>
  </si>
  <si>
    <t>CaCg-7w</t>
  </si>
  <si>
    <t>CaCg19</t>
  </si>
  <si>
    <t>CaCg20</t>
  </si>
  <si>
    <t>CaCg21</t>
  </si>
  <si>
    <t>CaCg22</t>
  </si>
  <si>
    <t>CaCg23</t>
  </si>
  <si>
    <t>CaCg24</t>
  </si>
  <si>
    <t>CaCg25</t>
  </si>
  <si>
    <t>average</t>
  </si>
  <si>
    <t>standard deviation</t>
  </si>
  <si>
    <t>CA limits (ppm)</t>
  </si>
  <si>
    <t>Heavy Metal Analysis Protocol:</t>
  </si>
  <si>
    <t>Based on Stillwell et al 2008, Lead and other heavy metals in community garden soils in Connecticut. The Connecticut Agricultural Research Station, New Haven. Bulletin 1019</t>
  </si>
  <si>
    <t>Good for:</t>
  </si>
  <si>
    <t>Pb (lead), As (arsenic), Cd (cadmium), Cu (copper), Cr (chromium), Ni (nickel), Zn (zinc)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</si>
  <si>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Acid wash glass tubes in 5% HCl, rinse in DI water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</si>
  <si>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Sieve soils to remove rocks and plant material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</si>
  <si>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Grind soils in mill to homogenise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</si>
  <si>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Subsample 2 x 1g soil for analysis and weigh into glass tubes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</si>
  <si>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LABEL tubes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</si>
  <si>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In fumehood add 10mL concentrated Nitric Acid to soils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</si>
  <si>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In fumehood digest soils for 45mins-1 hour at 115 </t>
    </r>
    <r>
      <rPr>
        <sz val="11"/>
        <color theme="1"/>
        <rFont val="Times New Roman"/>
        <family val="1"/>
      </rPr>
      <t>°</t>
    </r>
    <r>
      <rPr>
        <sz val="11"/>
        <color theme="1"/>
        <rFont val="Calibri"/>
        <family val="2"/>
        <scheme val="minor"/>
      </rPr>
      <t>C in a heat block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</si>
  <si>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Heat block for heating: sand placed in heat proof container on top of hot plate with thermometer to monitor temperature</t>
    </r>
  </si>
  <si>
    <r>
      <t>10.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Analyse on ICP at SDSU analytical facility</t>
    </r>
  </si>
  <si>
    <r>
      <t>9.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Bring samples up to final volume of 50mL with DI water</t>
    </r>
  </si>
  <si>
    <t>As 188.979</t>
  </si>
  <si>
    <t>Ca 317.933</t>
  </si>
  <si>
    <t>Cd 228.802</t>
  </si>
  <si>
    <t>Cr 267.716</t>
  </si>
  <si>
    <t>chr III</t>
  </si>
  <si>
    <t>chr VI</t>
  </si>
  <si>
    <t>Cu 327.393</t>
  </si>
  <si>
    <t>Fe 238.204</t>
  </si>
  <si>
    <t>K 766.490</t>
  </si>
  <si>
    <t>Mg 285.213</t>
  </si>
  <si>
    <t>Mn 257.610</t>
  </si>
  <si>
    <t>Ni 231.604</t>
  </si>
  <si>
    <t>P 213.617</t>
  </si>
  <si>
    <t>Pb 220.353</t>
  </si>
  <si>
    <t>Zn 206.200</t>
  </si>
  <si>
    <t>CA EPA soil screening mg/kg (ppm) of dry soil - residential scenario</t>
  </si>
  <si>
    <t>http://oehha.ca.gov/risk/chhsltable.html#table1</t>
  </si>
  <si>
    <t>Soil analysis</t>
  </si>
  <si>
    <t>optimal</t>
  </si>
  <si>
    <t>low</t>
  </si>
  <si>
    <t>med</t>
  </si>
  <si>
    <t>high</t>
  </si>
  <si>
    <t>excessive</t>
  </si>
  <si>
    <t>Notes:</t>
  </si>
  <si>
    <t>pH</t>
  </si>
  <si>
    <t>6.0-7.5</t>
  </si>
  <si>
    <t>&lt;5.0</t>
  </si>
  <si>
    <t>&gt;7.5</t>
  </si>
  <si>
    <t>http://soils.tfrec.wsu.edu/webnutritiongood/soilprops/soilnutrientvalues.htm</t>
  </si>
  <si>
    <t>soluble salts</t>
  </si>
  <si>
    <t>&lt;1.0</t>
  </si>
  <si>
    <t>&gt;3.0mmho/cm</t>
  </si>
  <si>
    <t>&gt;4.0mmho/cm</t>
  </si>
  <si>
    <t>sodium (ESP)</t>
  </si>
  <si>
    <t>&lt;15%</t>
  </si>
  <si>
    <t>&gt;15%</t>
  </si>
  <si>
    <t>potastium</t>
  </si>
  <si>
    <t>120-200 </t>
  </si>
  <si>
    <t>&lt; 150 </t>
  </si>
  <si>
    <t>150-250 </t>
  </si>
  <si>
    <t>250-800 </t>
  </si>
  <si>
    <t>&gt;800 </t>
  </si>
  <si>
    <t>Ammonium acetate method used**</t>
  </si>
  <si>
    <t>(ppm)*</t>
  </si>
  <si>
    <t>calcium</t>
  </si>
  <si>
    <t>600-4000 </t>
  </si>
  <si>
    <t>&lt;1000</t>
  </si>
  <si>
    <t>1000-2000</t>
  </si>
  <si>
    <t>&gt;2000</t>
  </si>
  <si>
    <t>magnesium</t>
  </si>
  <si>
    <t>60-480 </t>
  </si>
  <si>
    <t>&lt;60</t>
  </si>
  <si>
    <t>60-180</t>
  </si>
  <si>
    <t>&gt;180</t>
  </si>
  <si>
    <t>phosphorus</t>
  </si>
  <si>
    <t>10-20 </t>
  </si>
  <si>
    <t>&lt;10 </t>
  </si>
  <si>
    <t>20-40 </t>
  </si>
  <si>
    <t>&gt;40 </t>
  </si>
  <si>
    <t>Olsen test used E. of Cascades</t>
  </si>
  <si>
    <t>(ppm)</t>
  </si>
  <si>
    <t>boron</t>
  </si>
  <si>
    <t>0.5-2.0 </t>
  </si>
  <si>
    <t>&lt;0.5</t>
  </si>
  <si>
    <t>0.5-2.0</t>
  </si>
  <si>
    <t>&gt;2.0</t>
  </si>
  <si>
    <t>sulfate-S</t>
  </si>
  <si>
    <t>6-20 </t>
  </si>
  <si>
    <t>&lt;2 </t>
  </si>
  <si>
    <t>2.0-10.0</t>
  </si>
  <si>
    <t>&gt;10 (sufficient)</t>
  </si>
  <si>
    <t>nitrate</t>
  </si>
  <si>
    <t>&lt;5</t>
  </si>
  <si>
    <t>&gt;100</t>
  </si>
  <si>
    <t>(ppm)***</t>
  </si>
  <si>
    <t>zinc (ppm)</t>
  </si>
  <si>
    <t>&gt;1.0 </t>
  </si>
  <si>
    <t>using DTPA extraction method </t>
  </si>
  <si>
    <t>copper (ppm)</t>
  </si>
  <si>
    <t>&gt;0.6 </t>
  </si>
  <si>
    <t>manganese (ppm)</t>
  </si>
  <si>
    <t>&gt;1.5</t>
  </si>
  <si>
    <t>def. only on soils pH &gt; 7.0</t>
  </si>
  <si>
    <t>toxicities may occur on acid soils</t>
  </si>
  <si>
    <t>iron</t>
  </si>
  <si>
    <t>N/A</t>
  </si>
  <si>
    <t>molybdenum</t>
  </si>
  <si>
    <t>Chloride</t>
  </si>
  <si>
    <t>*Want the following relationship: Ca&gt;Mg&gt;K. Ca:Mg ratio may range from 1:1 to 20:1</t>
  </si>
  <si>
    <t>**lower values expected for sodium bicarbonate method</t>
  </si>
  <si>
    <t>***ppm nitrate = 10(ppm nitrate-N)</t>
  </si>
  <si>
    <t>On the average, the C/N/P/S ratio in soil is 140/10/1.3/1.3</t>
  </si>
  <si>
    <t>Mobile soil nutrients</t>
  </si>
  <si>
    <t>Non-mobile soil nutrients </t>
  </si>
  <si>
    <t>(i.e., easily leached)</t>
  </si>
  <si>
    <t>(strongly sorbed by soil components)</t>
  </si>
  <si>
    <r>
      <t>NO</t>
    </r>
    <r>
      <rPr>
        <vertAlign val="subscript"/>
        <sz val="12"/>
        <rFont val="Comic Sans MS"/>
        <family val="4"/>
      </rPr>
      <t>3</t>
    </r>
    <r>
      <rPr>
        <vertAlign val="superscript"/>
        <sz val="12"/>
        <rFont val="Comic Sans MS"/>
        <family val="4"/>
      </rPr>
      <t>-</t>
    </r>
    <r>
      <rPr>
        <sz val="12"/>
        <rFont val="Comic Sans MS"/>
        <family val="4"/>
      </rPr>
      <t>, B, SO</t>
    </r>
    <r>
      <rPr>
        <vertAlign val="subscript"/>
        <sz val="12"/>
        <rFont val="Comic Sans MS"/>
        <family val="4"/>
      </rPr>
      <t>4</t>
    </r>
    <r>
      <rPr>
        <vertAlign val="superscript"/>
        <sz val="12"/>
        <rFont val="Comic Sans MS"/>
        <family val="4"/>
      </rPr>
      <t>2- </t>
    </r>
    <r>
      <rPr>
        <sz val="12"/>
        <rFont val="Comic Sans MS"/>
        <family val="4"/>
      </rPr>
      <t>and Cl </t>
    </r>
  </si>
  <si>
    <r>
      <t>P, K, NH</t>
    </r>
    <r>
      <rPr>
        <vertAlign val="subscript"/>
        <sz val="12"/>
        <rFont val="Comic Sans MS"/>
        <family val="4"/>
      </rPr>
      <t>4</t>
    </r>
    <r>
      <rPr>
        <vertAlign val="superscript"/>
        <sz val="12"/>
        <rFont val="Comic Sans MS"/>
        <family val="4"/>
      </rPr>
      <t>+</t>
    </r>
    <r>
      <rPr>
        <sz val="12"/>
        <rFont val="Comic Sans MS"/>
        <family val="4"/>
      </rPr>
      <t>, Ca, Mg, Zn, Cu, Fe, and Mn</t>
    </r>
  </si>
  <si>
    <t xml:space="preserve">Acid extraction obliterates the soil and gives you EVERYTHING bound to the soil. For heavy metals we want this. It tells us what is present in the soil. </t>
  </si>
  <si>
    <t>Many compounds which are acid extractable will will never become biologically available. That's why most of our nutrient values are through the roof.</t>
  </si>
  <si>
    <t>These are ranges for soil nutrients taken from the Washington State University Website</t>
  </si>
  <si>
    <t>HOWEVER acid analysis is not appropriate for biologically available nutrients</t>
  </si>
  <si>
    <t>Nitrogen was analyzed sepeartely with 30ml KCl extraction of 10g soil</t>
  </si>
  <si>
    <t>levels were really low and the results were unreliable</t>
  </si>
  <si>
    <t>It would not be surprising if N levels were really low in this soil and produced mainly noise</t>
  </si>
  <si>
    <t>Since we are making raised beds the soil nutrient levels are not really that relevant anyways</t>
  </si>
  <si>
    <t>all concentrations given in ppm</t>
  </si>
  <si>
    <t>ppm is parts per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</si>
</sst>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10"/>
      <name val="Verdana"/>
      <family val="2"/>
    </font>
    <font>
      <u/>
      <sz val="10"/>
      <color indexed="12"/>
      <name val="Arial"/>
      <family val="2"/>
    </font>
    <font>
      <b/>
      <sz val="7.5"/>
      <color rgb="FF331111"/>
      <name val="Comic Sans MS"/>
      <family val="4"/>
    </font>
    <font>
      <sz val="12"/>
      <name val="Comic Sans MS"/>
      <family val="4"/>
    </font>
    <font>
      <sz val="12"/>
      <name val="Trebuchet MS"/>
      <family val="2"/>
    </font>
    <font>
      <b/>
      <sz val="12"/>
      <color rgb="FF331111"/>
      <name val="Comic Sans MS"/>
      <family val="4"/>
    </font>
    <font>
      <vertAlign val="subscript"/>
      <sz val="12"/>
      <name val="Comic Sans MS"/>
      <family val="4"/>
    </font>
    <font>
      <vertAlign val="superscript"/>
      <sz val="12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5"/>
    </xf>
    <xf numFmtId="0" fontId="4" fillId="0" borderId="0" xfId="0" applyFont="1"/>
    <xf numFmtId="0" fontId="5" fillId="0" borderId="0" xfId="1" applyAlignment="1" applyProtection="1"/>
    <xf numFmtId="0" fontId="6" fillId="2" borderId="1" xfId="0" applyFont="1" applyFill="1" applyBorder="1" applyAlignment="1">
      <alignment horizontal="center" vertical="center" wrapText="1"/>
    </xf>
    <xf numFmtId="0" fontId="5" fillId="2" borderId="1" xfId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" fontId="7" fillId="2" borderId="2" xfId="0" applyNumberFormat="1" applyFont="1" applyFill="1" applyBorder="1" applyAlignment="1">
      <alignment horizontal="center" vertical="center" wrapText="1"/>
    </xf>
    <xf numFmtId="16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780183727034131E-2"/>
          <c:y val="2.8252405949256341E-2"/>
          <c:w val="0.83855314960629923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v>Heavy Metals</c:v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('[1]ppm&amp;graphs'!$B$29,'[1]ppm&amp;graphs'!$D$29,'[1]ppm&amp;graphs'!$F$29,'[1]ppm&amp;graphs'!$N$29)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4.5502890435063881</c:v>
                  </c:pt>
                  <c:pt idx="3">
                    <c:v>10.840405671567417</c:v>
                  </c:pt>
                </c:numCache>
              </c:numRef>
            </c:plus>
            <c:minus>
              <c:numRef>
                <c:f>('[1]ppm&amp;graphs'!$B$29,'[1]ppm&amp;graphs'!$D$29,'[1]ppm&amp;graphs'!$F$29,'[1]ppm&amp;graphs'!$N$29)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4.5502890435063881</c:v>
                  </c:pt>
                  <c:pt idx="3">
                    <c:v>10.840405671567417</c:v>
                  </c:pt>
                </c:numCache>
              </c:numRef>
            </c:minus>
          </c:errBars>
          <c:cat>
            <c:strRef>
              <c:f>('[1]ppm&amp;graphs'!$B$1,'[1]ppm&amp;graphs'!$D$1,'[1]ppm&amp;graphs'!$F$1,'[1]ppm&amp;graphs'!$M$1)</c:f>
              <c:strCache>
                <c:ptCount val="4"/>
                <c:pt idx="0">
                  <c:v>Arsenic</c:v>
                </c:pt>
                <c:pt idx="1">
                  <c:v>Cadmium</c:v>
                </c:pt>
                <c:pt idx="2">
                  <c:v>Copper</c:v>
                </c:pt>
                <c:pt idx="3">
                  <c:v>Lead</c:v>
                </c:pt>
              </c:strCache>
            </c:strRef>
          </c:cat>
          <c:val>
            <c:numRef>
              <c:f>('[1]ppm&amp;graphs'!$B$28,'[1]ppm&amp;graphs'!$D$28,'[1]ppm&amp;graphs'!$F$28,'[1]ppm&amp;graphs'!$M$28)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14.218536541037144</c:v>
                </c:pt>
                <c:pt idx="3">
                  <c:v>23.40185733306005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967104"/>
        <c:axId val="179969408"/>
      </c:barChart>
      <c:scatterChart>
        <c:scatterStyle val="lineMarker"/>
        <c:varyColors val="0"/>
        <c:ser>
          <c:idx val="1"/>
          <c:order val="1"/>
          <c:tx>
            <c:v>California Envrionmental Hazard contaminant limit</c:v>
          </c:tx>
          <c:spPr>
            <a:ln w="28575">
              <a:noFill/>
            </a:ln>
          </c:spPr>
          <c:dPt>
            <c:idx val="3"/>
            <c:bubble3D val="0"/>
            <c:spPr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5.2777777777777778E-2"/>
                  <c:y val="-7.8703703703703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1666666666666664E-2"/>
                  <c:y val="-6.9444444444444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185067526415994E-16"/>
                  <c:y val="-9.259259259259258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('[1]ppm&amp;graphs'!$B$30,'[1]ppm&amp;graphs'!$D$30,'[1]ppm&amp;graphs'!$F$30,'[1]ppm&amp;graphs'!$M$30)</c:f>
              <c:numCache>
                <c:formatCode>General</c:formatCode>
                <c:ptCount val="4"/>
                <c:pt idx="0">
                  <c:v>7.0000000000000007E-2</c:v>
                </c:pt>
                <c:pt idx="1">
                  <c:v>1.7</c:v>
                </c:pt>
                <c:pt idx="3">
                  <c:v>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967104"/>
        <c:axId val="179969408"/>
      </c:scatterChart>
      <c:catAx>
        <c:axId val="179967104"/>
        <c:scaling>
          <c:orientation val="minMax"/>
        </c:scaling>
        <c:delete val="0"/>
        <c:axPos val="b"/>
        <c:majorTickMark val="in"/>
        <c:minorTickMark val="none"/>
        <c:tickLblPos val="nextTo"/>
        <c:crossAx val="179969408"/>
        <c:crosses val="autoZero"/>
        <c:auto val="1"/>
        <c:lblAlgn val="ctr"/>
        <c:lblOffset val="100"/>
        <c:noMultiLvlLbl val="0"/>
      </c:catAx>
      <c:valAx>
        <c:axId val="179969408"/>
        <c:scaling>
          <c:orientation val="minMax"/>
          <c:max val="8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ppm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in"/>
        <c:tickLblPos val="nextTo"/>
        <c:crossAx val="179967104"/>
        <c:crosses val="autoZero"/>
        <c:crossBetween val="between"/>
        <c:majorUnit val="10"/>
        <c:minorUnit val="5"/>
      </c:valAx>
      <c:spPr>
        <a:ln w="3175"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12222222222222222"/>
          <c:y val="7.369021580635754E-2"/>
          <c:w val="0.46724890638670163"/>
          <c:h val="0.22375765529308836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Spatial distribution of Lead</a:t>
            </a:r>
            <a:r>
              <a:rPr lang="en-US" baseline="0"/>
              <a:t> across the garden site, all locations fall below the 80ppm limit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5976436345045796E-2"/>
          <c:y val="0.14850721784776902"/>
          <c:w val="0.87346797049789604"/>
          <c:h val="0.681143986167007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'[1]ppm&amp;graphs'!$A$3:$A$27</c:f>
              <c:strCache>
                <c:ptCount val="25"/>
                <c:pt idx="0">
                  <c:v>CaCg1</c:v>
                </c:pt>
                <c:pt idx="1">
                  <c:v>CaCg2</c:v>
                </c:pt>
                <c:pt idx="2">
                  <c:v>CaCg3</c:v>
                </c:pt>
                <c:pt idx="3">
                  <c:v>CaCg4</c:v>
                </c:pt>
                <c:pt idx="4">
                  <c:v>CaCg5</c:v>
                </c:pt>
                <c:pt idx="5">
                  <c:v>CaCg6</c:v>
                </c:pt>
                <c:pt idx="6">
                  <c:v>CaCg7</c:v>
                </c:pt>
                <c:pt idx="7">
                  <c:v>CaCg8</c:v>
                </c:pt>
                <c:pt idx="8">
                  <c:v>CaCg9</c:v>
                </c:pt>
                <c:pt idx="9">
                  <c:v>CaCg10</c:v>
                </c:pt>
                <c:pt idx="10">
                  <c:v>CaCg11</c:v>
                </c:pt>
                <c:pt idx="11">
                  <c:v>CaCg12</c:v>
                </c:pt>
                <c:pt idx="12">
                  <c:v>CaCg13</c:v>
                </c:pt>
                <c:pt idx="13">
                  <c:v>CaCg14</c:v>
                </c:pt>
                <c:pt idx="14">
                  <c:v>CaCg15</c:v>
                </c:pt>
                <c:pt idx="15">
                  <c:v>CaCg16</c:v>
                </c:pt>
                <c:pt idx="16">
                  <c:v>CaCg17</c:v>
                </c:pt>
                <c:pt idx="17">
                  <c:v>CaCg-7w</c:v>
                </c:pt>
                <c:pt idx="18">
                  <c:v>CaCg19</c:v>
                </c:pt>
                <c:pt idx="19">
                  <c:v>CaCg20</c:v>
                </c:pt>
                <c:pt idx="20">
                  <c:v>CaCg21</c:v>
                </c:pt>
                <c:pt idx="21">
                  <c:v>CaCg22</c:v>
                </c:pt>
                <c:pt idx="22">
                  <c:v>CaCg23</c:v>
                </c:pt>
                <c:pt idx="23">
                  <c:v>CaCg24</c:v>
                </c:pt>
                <c:pt idx="24">
                  <c:v>CaCg25</c:v>
                </c:pt>
              </c:strCache>
            </c:strRef>
          </c:cat>
          <c:val>
            <c:numRef>
              <c:f>'[1]ppm&amp;graphs'!$M$3:$M$27</c:f>
              <c:numCache>
                <c:formatCode>General</c:formatCode>
                <c:ptCount val="25"/>
                <c:pt idx="0">
                  <c:v>45.814273142632402</c:v>
                </c:pt>
                <c:pt idx="1">
                  <c:v>24.7223265263382</c:v>
                </c:pt>
                <c:pt idx="2">
                  <c:v>19.098662353357017</c:v>
                </c:pt>
                <c:pt idx="3">
                  <c:v>23.852130187481066</c:v>
                </c:pt>
                <c:pt idx="4">
                  <c:v>15.947991978861506</c:v>
                </c:pt>
                <c:pt idx="5">
                  <c:v>7.5087974676706493</c:v>
                </c:pt>
                <c:pt idx="6">
                  <c:v>24.807658880720279</c:v>
                </c:pt>
                <c:pt idx="7">
                  <c:v>8.9041439410960415</c:v>
                </c:pt>
                <c:pt idx="8">
                  <c:v>40.120380924918521</c:v>
                </c:pt>
                <c:pt idx="9">
                  <c:v>34.659816217805272</c:v>
                </c:pt>
                <c:pt idx="10">
                  <c:v>25.177709925431223</c:v>
                </c:pt>
                <c:pt idx="11">
                  <c:v>28.029237342642208</c:v>
                </c:pt>
                <c:pt idx="12">
                  <c:v>22.731327690021239</c:v>
                </c:pt>
                <c:pt idx="13">
                  <c:v>19.701544866154993</c:v>
                </c:pt>
                <c:pt idx="14">
                  <c:v>17.542198462101386</c:v>
                </c:pt>
                <c:pt idx="15">
                  <c:v>26.579854728326957</c:v>
                </c:pt>
                <c:pt idx="16">
                  <c:v>24.607823929257584</c:v>
                </c:pt>
                <c:pt idx="17">
                  <c:v>7.7586621693767306</c:v>
                </c:pt>
                <c:pt idx="18">
                  <c:v>24.410725566197659</c:v>
                </c:pt>
                <c:pt idx="19">
                  <c:v>20.978931271403319</c:v>
                </c:pt>
                <c:pt idx="20">
                  <c:v>17.188492055805714</c:v>
                </c:pt>
                <c:pt idx="21">
                  <c:v>20.684312950969741</c:v>
                </c:pt>
                <c:pt idx="22">
                  <c:v>23.411744383456643</c:v>
                </c:pt>
                <c:pt idx="23">
                  <c:v>41.835464939431617</c:v>
                </c:pt>
                <c:pt idx="24">
                  <c:v>18.972221425043188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380032"/>
        <c:axId val="204381568"/>
      </c:barChart>
      <c:catAx>
        <c:axId val="204380032"/>
        <c:scaling>
          <c:orientation val="minMax"/>
        </c:scaling>
        <c:delete val="0"/>
        <c:axPos val="b"/>
        <c:majorTickMark val="out"/>
        <c:minorTickMark val="none"/>
        <c:tickLblPos val="nextTo"/>
        <c:crossAx val="204381568"/>
        <c:crosses val="autoZero"/>
        <c:auto val="1"/>
        <c:lblAlgn val="ctr"/>
        <c:lblOffset val="100"/>
        <c:noMultiLvlLbl val="0"/>
      </c:catAx>
      <c:valAx>
        <c:axId val="2043815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ppm</a:t>
                </a:r>
              </a:p>
            </c:rich>
          </c:tx>
          <c:layout>
            <c:manualLayout>
              <c:xMode val="edge"/>
              <c:yMode val="edge"/>
              <c:x val="1.7773793067842936E-2"/>
              <c:y val="0.456891360373337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4380032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780183727034131E-2"/>
          <c:y val="2.8252405949256341E-2"/>
          <c:w val="0.83855314960629923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v>Heavy Metals</c:v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('[1]ppm&amp;graphs'!$B$29,'[1]ppm&amp;graphs'!$D$29,'[1]ppm&amp;graphs'!$F$29,'[1]ppm&amp;graphs'!$N$29)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4.5502890435063881</c:v>
                  </c:pt>
                  <c:pt idx="3">
                    <c:v>10.840405671567417</c:v>
                  </c:pt>
                </c:numCache>
              </c:numRef>
            </c:plus>
            <c:minus>
              <c:numRef>
                <c:f>('[1]ppm&amp;graphs'!$B$29,'[1]ppm&amp;graphs'!$D$29,'[1]ppm&amp;graphs'!$F$29,'[1]ppm&amp;graphs'!$N$29)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4.5502890435063881</c:v>
                  </c:pt>
                  <c:pt idx="3">
                    <c:v>10.840405671567417</c:v>
                  </c:pt>
                </c:numCache>
              </c:numRef>
            </c:minus>
          </c:errBars>
          <c:cat>
            <c:strRef>
              <c:f>('[1]ppm&amp;graphs'!$B$1,'[1]ppm&amp;graphs'!$D$1,'[1]ppm&amp;graphs'!$F$1,'[1]ppm&amp;graphs'!$M$1)</c:f>
              <c:strCache>
                <c:ptCount val="4"/>
                <c:pt idx="0">
                  <c:v>Arsenic</c:v>
                </c:pt>
                <c:pt idx="1">
                  <c:v>Cadmium</c:v>
                </c:pt>
                <c:pt idx="2">
                  <c:v>Copper</c:v>
                </c:pt>
                <c:pt idx="3">
                  <c:v>Lead</c:v>
                </c:pt>
              </c:strCache>
            </c:strRef>
          </c:cat>
          <c:val>
            <c:numRef>
              <c:f>('[1]ppm&amp;graphs'!$B$28,'[1]ppm&amp;graphs'!$D$28,'[1]ppm&amp;graphs'!$F$28,'[1]ppm&amp;graphs'!$M$28)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14.218536541037144</c:v>
                </c:pt>
                <c:pt idx="3">
                  <c:v>23.40185733306005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800960"/>
        <c:axId val="181802496"/>
      </c:barChart>
      <c:scatterChart>
        <c:scatterStyle val="lineMarker"/>
        <c:varyColors val="0"/>
        <c:ser>
          <c:idx val="1"/>
          <c:order val="1"/>
          <c:tx>
            <c:v>California Envrionmental Hazard contaminant limit</c:v>
          </c:tx>
          <c:spPr>
            <a:ln w="28575">
              <a:noFill/>
            </a:ln>
          </c:spPr>
          <c:dPt>
            <c:idx val="3"/>
            <c:bubble3D val="0"/>
            <c:spPr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5.2777777777777778E-2"/>
                  <c:y val="-7.8703703703703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1666666666666664E-2"/>
                  <c:y val="-6.9444444444444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185067526415994E-16"/>
                  <c:y val="-9.259259259259258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('[1]ppm&amp;graphs'!$B$30,'[1]ppm&amp;graphs'!$D$30,'[1]ppm&amp;graphs'!$F$30,'[1]ppm&amp;graphs'!$M$30)</c:f>
              <c:numCache>
                <c:formatCode>General</c:formatCode>
                <c:ptCount val="4"/>
                <c:pt idx="0">
                  <c:v>7.0000000000000007E-2</c:v>
                </c:pt>
                <c:pt idx="1">
                  <c:v>1.7</c:v>
                </c:pt>
                <c:pt idx="3">
                  <c:v>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800960"/>
        <c:axId val="181802496"/>
      </c:scatterChart>
      <c:catAx>
        <c:axId val="181800960"/>
        <c:scaling>
          <c:orientation val="minMax"/>
        </c:scaling>
        <c:delete val="0"/>
        <c:axPos val="b"/>
        <c:majorTickMark val="in"/>
        <c:minorTickMark val="none"/>
        <c:tickLblPos val="nextTo"/>
        <c:crossAx val="181802496"/>
        <c:crosses val="autoZero"/>
        <c:auto val="1"/>
        <c:lblAlgn val="ctr"/>
        <c:lblOffset val="100"/>
        <c:noMultiLvlLbl val="0"/>
      </c:catAx>
      <c:valAx>
        <c:axId val="181802496"/>
        <c:scaling>
          <c:orientation val="minMax"/>
          <c:max val="8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ppm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in"/>
        <c:tickLblPos val="nextTo"/>
        <c:crossAx val="181800960"/>
        <c:crosses val="autoZero"/>
        <c:crossBetween val="between"/>
        <c:majorUnit val="10"/>
        <c:minorUnit val="5"/>
      </c:valAx>
      <c:spPr>
        <a:ln w="3175"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12222222222222222"/>
          <c:y val="7.369021580635754E-2"/>
          <c:w val="0.46724890638670163"/>
          <c:h val="0.22375765529308836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('[1]ppm&amp;graphs'!$C$29,'[1]ppm&amp;graphs'!$H$29,'[1]ppm&amp;graphs'!$I$29,'[1]ppm&amp;graphs'!$N$29)</c:f>
                <c:numCache>
                  <c:formatCode>General</c:formatCode>
                  <c:ptCount val="4"/>
                  <c:pt idx="0">
                    <c:v>1662.0308108782031</c:v>
                  </c:pt>
                  <c:pt idx="1">
                    <c:v>231.72569106702531</c:v>
                  </c:pt>
                  <c:pt idx="2">
                    <c:v>277.82103904373707</c:v>
                  </c:pt>
                  <c:pt idx="3">
                    <c:v>10.840405671567417</c:v>
                  </c:pt>
                </c:numCache>
              </c:numRef>
            </c:plus>
            <c:minus>
              <c:numRef>
                <c:f>('[1]ppm&amp;graphs'!$C$29,'[1]ppm&amp;graphs'!$H$29,'[1]ppm&amp;graphs'!$I$29,'[1]ppm&amp;graphs'!$N$29)</c:f>
                <c:numCache>
                  <c:formatCode>General</c:formatCode>
                  <c:ptCount val="4"/>
                  <c:pt idx="0">
                    <c:v>1662.0308108782031</c:v>
                  </c:pt>
                  <c:pt idx="1">
                    <c:v>231.72569106702531</c:v>
                  </c:pt>
                  <c:pt idx="2">
                    <c:v>277.82103904373707</c:v>
                  </c:pt>
                  <c:pt idx="3">
                    <c:v>10.840405671567417</c:v>
                  </c:pt>
                </c:numCache>
              </c:numRef>
            </c:minus>
          </c:errBars>
          <c:cat>
            <c:strRef>
              <c:f>('[1]ppm&amp;graphs'!$C$1,'[1]ppm&amp;graphs'!$H$1,'[1]ppm&amp;graphs'!$I$1,'[1]ppm&amp;graphs'!$L$1,'[1]ppm&amp;graphs'!$N$1,'[1]ppm&amp;graphs'!$O$1)</c:f>
              <c:strCache>
                <c:ptCount val="6"/>
                <c:pt idx="0">
                  <c:v>Calcium</c:v>
                </c:pt>
                <c:pt idx="1">
                  <c:v>Potassium</c:v>
                </c:pt>
                <c:pt idx="2">
                  <c:v>Magnesium</c:v>
                </c:pt>
                <c:pt idx="3">
                  <c:v>Phosphorus</c:v>
                </c:pt>
                <c:pt idx="4">
                  <c:v>Zinc</c:v>
                </c:pt>
                <c:pt idx="5">
                  <c:v>Iron</c:v>
                </c:pt>
              </c:strCache>
            </c:strRef>
          </c:cat>
          <c:val>
            <c:numRef>
              <c:f>('[1]ppm&amp;graphs'!$C$28,'[1]ppm&amp;graphs'!$H$28,'[1]ppm&amp;graphs'!$I$28,'[1]ppm&amp;graphs'!$L$28,'[1]ppm&amp;graphs'!$N$28)</c:f>
              <c:numCache>
                <c:formatCode>General</c:formatCode>
                <c:ptCount val="5"/>
                <c:pt idx="0">
                  <c:v>3139.4769374666812</c:v>
                </c:pt>
                <c:pt idx="1">
                  <c:v>1294.0879142841386</c:v>
                </c:pt>
                <c:pt idx="2">
                  <c:v>1841.5635735901496</c:v>
                </c:pt>
                <c:pt idx="3">
                  <c:v>123.49192608307926</c:v>
                </c:pt>
                <c:pt idx="4">
                  <c:v>41.943762114518684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850880"/>
        <c:axId val="181852416"/>
      </c:barChart>
      <c:barChart>
        <c:barDir val="col"/>
        <c:grouping val="clustered"/>
        <c:varyColors val="0"/>
        <c:ser>
          <c:idx val="1"/>
          <c:order val="1"/>
          <c:tx>
            <c:strRef>
              <c:f>'[1]ppm&amp;graphs'!$G$1</c:f>
              <c:strCache>
                <c:ptCount val="1"/>
                <c:pt idx="0">
                  <c:v>Iron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'[1]ppm&amp;graphs'!$G$29</c:f>
                <c:numCache>
                  <c:formatCode>General</c:formatCode>
                  <c:ptCount val="1"/>
                  <c:pt idx="0">
                    <c:v>1922.8742496134596</c:v>
                  </c:pt>
                </c:numCache>
              </c:numRef>
            </c:plus>
            <c:minus>
              <c:numRef>
                <c:f>'[1]ppm&amp;graphs'!$G$29</c:f>
                <c:numCache>
                  <c:formatCode>General</c:formatCode>
                  <c:ptCount val="1"/>
                  <c:pt idx="0">
                    <c:v>1922.8742496134596</c:v>
                  </c:pt>
                </c:numCache>
              </c:numRef>
            </c:minus>
          </c:errBars>
          <c:cat>
            <c:strRef>
              <c:f>('[1]ppm&amp;graphs'!$C$1,'[1]ppm&amp;graphs'!$H$1,'[1]ppm&amp;graphs'!$I$1,'[1]ppm&amp;graphs'!$L$1,'[1]ppm&amp;graphs'!$N$1,'[1]ppm&amp;graphs'!$O$1)</c:f>
              <c:strCache>
                <c:ptCount val="6"/>
                <c:pt idx="0">
                  <c:v>Calcium</c:v>
                </c:pt>
                <c:pt idx="1">
                  <c:v>Potassium</c:v>
                </c:pt>
                <c:pt idx="2">
                  <c:v>Magnesium</c:v>
                </c:pt>
                <c:pt idx="3">
                  <c:v>Phosphorus</c:v>
                </c:pt>
                <c:pt idx="4">
                  <c:v>Zinc</c:v>
                </c:pt>
                <c:pt idx="5">
                  <c:v>Iron</c:v>
                </c:pt>
              </c:strCache>
            </c:strRef>
          </c:cat>
          <c:val>
            <c:numRef>
              <c:f>('[1]ppm&amp;graphs'!$C$32,'[1]ppm&amp;graphs'!$H$32,'[1]ppm&amp;graphs'!$I$32,'[1]ppm&amp;graphs'!$L$32,'[1]ppm&amp;graphs'!$M$32,'[1]ppm&amp;graphs'!$G$28)</c:f>
              <c:numCache>
                <c:formatCode>General</c:formatCode>
                <c:ptCount val="6"/>
                <c:pt idx="5">
                  <c:v>10583.478325498196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983488"/>
        <c:axId val="181981568"/>
      </c:barChart>
      <c:catAx>
        <c:axId val="181850880"/>
        <c:scaling>
          <c:orientation val="minMax"/>
        </c:scaling>
        <c:delete val="0"/>
        <c:axPos val="b"/>
        <c:majorTickMark val="in"/>
        <c:minorTickMark val="none"/>
        <c:tickLblPos val="nextTo"/>
        <c:crossAx val="181852416"/>
        <c:crosses val="autoZero"/>
        <c:auto val="1"/>
        <c:lblAlgn val="ctr"/>
        <c:lblOffset val="100"/>
        <c:noMultiLvlLbl val="0"/>
      </c:catAx>
      <c:valAx>
        <c:axId val="181852416"/>
        <c:scaling>
          <c:orientation val="minMax"/>
          <c:max val="5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ppm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in"/>
        <c:tickLblPos val="nextTo"/>
        <c:crossAx val="181850880"/>
        <c:crosses val="autoZero"/>
        <c:crossBetween val="between"/>
      </c:valAx>
      <c:valAx>
        <c:axId val="1819815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ppm - Iron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983488"/>
        <c:crosses val="max"/>
        <c:crossBetween val="between"/>
      </c:valAx>
      <c:catAx>
        <c:axId val="181983488"/>
        <c:scaling>
          <c:orientation val="minMax"/>
        </c:scaling>
        <c:delete val="1"/>
        <c:axPos val="b"/>
        <c:majorTickMark val="out"/>
        <c:minorTickMark val="none"/>
        <c:tickLblPos val="nextTo"/>
        <c:crossAx val="181981568"/>
        <c:crosses val="autoZero"/>
        <c:auto val="1"/>
        <c:lblAlgn val="ctr"/>
        <c:lblOffset val="100"/>
        <c:noMultiLvlLbl val="0"/>
      </c:cat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Lead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4850721784776902"/>
          <c:w val="0.89745603674540686"/>
          <c:h val="0.735512904636920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'[1]ppm&amp;graphs'!$A$3:$A$27</c:f>
              <c:strCache>
                <c:ptCount val="25"/>
                <c:pt idx="0">
                  <c:v>CaCg1</c:v>
                </c:pt>
                <c:pt idx="1">
                  <c:v>CaCg2</c:v>
                </c:pt>
                <c:pt idx="2">
                  <c:v>CaCg3</c:v>
                </c:pt>
                <c:pt idx="3">
                  <c:v>CaCg4</c:v>
                </c:pt>
                <c:pt idx="4">
                  <c:v>CaCg5</c:v>
                </c:pt>
                <c:pt idx="5">
                  <c:v>CaCg6</c:v>
                </c:pt>
                <c:pt idx="6">
                  <c:v>CaCg7</c:v>
                </c:pt>
                <c:pt idx="7">
                  <c:v>CaCg8</c:v>
                </c:pt>
                <c:pt idx="8">
                  <c:v>CaCg9</c:v>
                </c:pt>
                <c:pt idx="9">
                  <c:v>CaCg10</c:v>
                </c:pt>
                <c:pt idx="10">
                  <c:v>CaCg11</c:v>
                </c:pt>
                <c:pt idx="11">
                  <c:v>CaCg12</c:v>
                </c:pt>
                <c:pt idx="12">
                  <c:v>CaCg13</c:v>
                </c:pt>
                <c:pt idx="13">
                  <c:v>CaCg14</c:v>
                </c:pt>
                <c:pt idx="14">
                  <c:v>CaCg15</c:v>
                </c:pt>
                <c:pt idx="15">
                  <c:v>CaCg16</c:v>
                </c:pt>
                <c:pt idx="16">
                  <c:v>CaCg17</c:v>
                </c:pt>
                <c:pt idx="17">
                  <c:v>CaCg-7w</c:v>
                </c:pt>
                <c:pt idx="18">
                  <c:v>CaCg19</c:v>
                </c:pt>
                <c:pt idx="19">
                  <c:v>CaCg20</c:v>
                </c:pt>
                <c:pt idx="20">
                  <c:v>CaCg21</c:v>
                </c:pt>
                <c:pt idx="21">
                  <c:v>CaCg22</c:v>
                </c:pt>
                <c:pt idx="22">
                  <c:v>CaCg23</c:v>
                </c:pt>
                <c:pt idx="23">
                  <c:v>CaCg24</c:v>
                </c:pt>
                <c:pt idx="24">
                  <c:v>CaCg25</c:v>
                </c:pt>
              </c:strCache>
            </c:strRef>
          </c:cat>
          <c:val>
            <c:numRef>
              <c:f>'[1]ppm&amp;graphs'!$M$3:$M$27</c:f>
              <c:numCache>
                <c:formatCode>General</c:formatCode>
                <c:ptCount val="25"/>
                <c:pt idx="0">
                  <c:v>45.814273142632402</c:v>
                </c:pt>
                <c:pt idx="1">
                  <c:v>24.7223265263382</c:v>
                </c:pt>
                <c:pt idx="2">
                  <c:v>19.098662353357017</c:v>
                </c:pt>
                <c:pt idx="3">
                  <c:v>23.852130187481066</c:v>
                </c:pt>
                <c:pt idx="4">
                  <c:v>15.947991978861506</c:v>
                </c:pt>
                <c:pt idx="5">
                  <c:v>7.5087974676706493</c:v>
                </c:pt>
                <c:pt idx="6">
                  <c:v>24.807658880720279</c:v>
                </c:pt>
                <c:pt idx="7">
                  <c:v>8.9041439410960415</c:v>
                </c:pt>
                <c:pt idx="8">
                  <c:v>40.120380924918521</c:v>
                </c:pt>
                <c:pt idx="9">
                  <c:v>34.659816217805272</c:v>
                </c:pt>
                <c:pt idx="10">
                  <c:v>25.177709925431223</c:v>
                </c:pt>
                <c:pt idx="11">
                  <c:v>28.029237342642208</c:v>
                </c:pt>
                <c:pt idx="12">
                  <c:v>22.731327690021239</c:v>
                </c:pt>
                <c:pt idx="13">
                  <c:v>19.701544866154993</c:v>
                </c:pt>
                <c:pt idx="14">
                  <c:v>17.542198462101386</c:v>
                </c:pt>
                <c:pt idx="15">
                  <c:v>26.579854728326957</c:v>
                </c:pt>
                <c:pt idx="16">
                  <c:v>24.607823929257584</c:v>
                </c:pt>
                <c:pt idx="17">
                  <c:v>7.7586621693767306</c:v>
                </c:pt>
                <c:pt idx="18">
                  <c:v>24.410725566197659</c:v>
                </c:pt>
                <c:pt idx="19">
                  <c:v>20.978931271403319</c:v>
                </c:pt>
                <c:pt idx="20">
                  <c:v>17.188492055805714</c:v>
                </c:pt>
                <c:pt idx="21">
                  <c:v>20.684312950969741</c:v>
                </c:pt>
                <c:pt idx="22">
                  <c:v>23.411744383456643</c:v>
                </c:pt>
                <c:pt idx="23">
                  <c:v>41.835464939431617</c:v>
                </c:pt>
                <c:pt idx="24">
                  <c:v>18.972221425043188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776576"/>
        <c:axId val="184778112"/>
      </c:barChart>
      <c:catAx>
        <c:axId val="184776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84778112"/>
        <c:crosses val="autoZero"/>
        <c:auto val="1"/>
        <c:lblAlgn val="ctr"/>
        <c:lblOffset val="100"/>
        <c:noMultiLvlLbl val="0"/>
      </c:catAx>
      <c:valAx>
        <c:axId val="1847781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84776576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180975</xdr:rowOff>
    </xdr:from>
    <xdr:to>
      <xdr:col>7</xdr:col>
      <xdr:colOff>466725</xdr:colOff>
      <xdr:row>15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95251</xdr:colOff>
      <xdr:row>0</xdr:row>
      <xdr:rowOff>180976</xdr:rowOff>
    </xdr:from>
    <xdr:to>
      <xdr:col>18</xdr:col>
      <xdr:colOff>352425</xdr:colOff>
      <xdr:row>26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333376</xdr:colOff>
      <xdr:row>0</xdr:row>
      <xdr:rowOff>123825</xdr:rowOff>
    </xdr:from>
    <xdr:to>
      <xdr:col>8</xdr:col>
      <xdr:colOff>28576</xdr:colOff>
      <xdr:row>15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15</xdr:row>
      <xdr:rowOff>180975</xdr:rowOff>
    </xdr:from>
    <xdr:to>
      <xdr:col>8</xdr:col>
      <xdr:colOff>447676</xdr:colOff>
      <xdr:row>31</xdr:row>
      <xdr:rowOff>176213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295275</xdr:colOff>
      <xdr:row>2</xdr:row>
      <xdr:rowOff>119063</xdr:rowOff>
    </xdr:from>
    <xdr:to>
      <xdr:col>19</xdr:col>
      <xdr:colOff>57151</xdr:colOff>
      <xdr:row>28</xdr:row>
      <xdr:rowOff>80962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CG_HeavyMetals_rerun_29Oct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1023"/>
      <sheetName val="Data Calculations"/>
      <sheetName val="Summary"/>
      <sheetName val="ppm&amp;graphs"/>
      <sheetName val="CA_limits"/>
      <sheetName val="graphs"/>
      <sheetName val="nutrient levels"/>
    </sheetNames>
    <sheetDataSet>
      <sheetData sheetId="0"/>
      <sheetData sheetId="1"/>
      <sheetData sheetId="2"/>
      <sheetData sheetId="3">
        <row r="1">
          <cell r="B1" t="str">
            <v>Arsenic</v>
          </cell>
          <cell r="C1" t="str">
            <v>Calcium</v>
          </cell>
          <cell r="D1" t="str">
            <v>Cadmium</v>
          </cell>
          <cell r="F1" t="str">
            <v>Copper</v>
          </cell>
          <cell r="G1" t="str">
            <v>Iron</v>
          </cell>
          <cell r="H1" t="str">
            <v>Potassium</v>
          </cell>
          <cell r="I1" t="str">
            <v>Magnesium</v>
          </cell>
          <cell r="L1" t="str">
            <v>Phosphorus</v>
          </cell>
          <cell r="M1" t="str">
            <v>Lead</v>
          </cell>
          <cell r="N1" t="str">
            <v>Zinc</v>
          </cell>
          <cell r="O1" t="str">
            <v>Iron</v>
          </cell>
        </row>
        <row r="3">
          <cell r="A3" t="str">
            <v>CaCg1</v>
          </cell>
          <cell r="M3">
            <v>45.814273142632402</v>
          </cell>
        </row>
        <row r="4">
          <cell r="A4" t="str">
            <v>CaCg2</v>
          </cell>
          <cell r="M4">
            <v>24.7223265263382</v>
          </cell>
        </row>
        <row r="5">
          <cell r="A5" t="str">
            <v>CaCg3</v>
          </cell>
          <cell r="M5">
            <v>19.098662353357017</v>
          </cell>
        </row>
        <row r="6">
          <cell r="A6" t="str">
            <v>CaCg4</v>
          </cell>
          <cell r="M6">
            <v>23.852130187481066</v>
          </cell>
        </row>
        <row r="7">
          <cell r="A7" t="str">
            <v>CaCg5</v>
          </cell>
          <cell r="M7">
            <v>15.947991978861506</v>
          </cell>
        </row>
        <row r="8">
          <cell r="A8" t="str">
            <v>CaCg6</v>
          </cell>
          <cell r="M8">
            <v>7.5087974676706493</v>
          </cell>
        </row>
        <row r="9">
          <cell r="A9" t="str">
            <v>CaCg7</v>
          </cell>
          <cell r="M9">
            <v>24.807658880720279</v>
          </cell>
        </row>
        <row r="10">
          <cell r="A10" t="str">
            <v>CaCg8</v>
          </cell>
          <cell r="M10">
            <v>8.9041439410960415</v>
          </cell>
        </row>
        <row r="11">
          <cell r="A11" t="str">
            <v>CaCg9</v>
          </cell>
          <cell r="M11">
            <v>40.120380924918521</v>
          </cell>
        </row>
        <row r="12">
          <cell r="A12" t="str">
            <v>CaCg10</v>
          </cell>
          <cell r="M12">
            <v>34.659816217805272</v>
          </cell>
        </row>
        <row r="13">
          <cell r="A13" t="str">
            <v>CaCg11</v>
          </cell>
          <cell r="M13">
            <v>25.177709925431223</v>
          </cell>
        </row>
        <row r="14">
          <cell r="A14" t="str">
            <v>CaCg12</v>
          </cell>
          <cell r="M14">
            <v>28.029237342642208</v>
          </cell>
        </row>
        <row r="15">
          <cell r="A15" t="str">
            <v>CaCg13</v>
          </cell>
          <cell r="M15">
            <v>22.731327690021239</v>
          </cell>
        </row>
        <row r="16">
          <cell r="A16" t="str">
            <v>CaCg14</v>
          </cell>
          <cell r="M16">
            <v>19.701544866154993</v>
          </cell>
        </row>
        <row r="17">
          <cell r="A17" t="str">
            <v>CaCg15</v>
          </cell>
          <cell r="M17">
            <v>17.542198462101386</v>
          </cell>
        </row>
        <row r="18">
          <cell r="A18" t="str">
            <v>CaCg16</v>
          </cell>
          <cell r="M18">
            <v>26.579854728326957</v>
          </cell>
        </row>
        <row r="19">
          <cell r="A19" t="str">
            <v>CaCg17</v>
          </cell>
          <cell r="M19">
            <v>24.607823929257584</v>
          </cell>
        </row>
        <row r="20">
          <cell r="A20" t="str">
            <v>CaCg-7w</v>
          </cell>
          <cell r="M20">
            <v>7.7586621693767306</v>
          </cell>
        </row>
        <row r="21">
          <cell r="A21" t="str">
            <v>CaCg19</v>
          </cell>
          <cell r="M21">
            <v>24.410725566197659</v>
          </cell>
        </row>
        <row r="22">
          <cell r="A22" t="str">
            <v>CaCg20</v>
          </cell>
          <cell r="M22">
            <v>20.978931271403319</v>
          </cell>
        </row>
        <row r="23">
          <cell r="A23" t="str">
            <v>CaCg21</v>
          </cell>
          <cell r="M23">
            <v>17.188492055805714</v>
          </cell>
        </row>
        <row r="24">
          <cell r="A24" t="str">
            <v>CaCg22</v>
          </cell>
          <cell r="M24">
            <v>20.684312950969741</v>
          </cell>
        </row>
        <row r="25">
          <cell r="A25" t="str">
            <v>CaCg23</v>
          </cell>
          <cell r="M25">
            <v>23.411744383456643</v>
          </cell>
        </row>
        <row r="26">
          <cell r="A26" t="str">
            <v>CaCg24</v>
          </cell>
          <cell r="M26">
            <v>41.835464939431617</v>
          </cell>
        </row>
        <row r="27">
          <cell r="A27" t="str">
            <v>CaCg25</v>
          </cell>
          <cell r="M27">
            <v>18.972221425043188</v>
          </cell>
        </row>
        <row r="28">
          <cell r="B28">
            <v>0</v>
          </cell>
          <cell r="C28">
            <v>3139.4769374666812</v>
          </cell>
          <cell r="D28">
            <v>0</v>
          </cell>
          <cell r="F28">
            <v>14.218536541037144</v>
          </cell>
          <cell r="G28">
            <v>10583.478325498196</v>
          </cell>
          <cell r="H28">
            <v>1294.0879142841386</v>
          </cell>
          <cell r="I28">
            <v>1841.5635735901496</v>
          </cell>
          <cell r="L28">
            <v>123.49192608307926</v>
          </cell>
          <cell r="M28">
            <v>23.40185733306005</v>
          </cell>
          <cell r="N28">
            <v>41.943762114518684</v>
          </cell>
        </row>
        <row r="29">
          <cell r="B29">
            <v>0</v>
          </cell>
          <cell r="C29">
            <v>1662.0308108782031</v>
          </cell>
          <cell r="D29">
            <v>0</v>
          </cell>
          <cell r="F29">
            <v>4.5502890435063881</v>
          </cell>
          <cell r="G29">
            <v>1922.8742496134596</v>
          </cell>
          <cell r="H29">
            <v>231.72569106702531</v>
          </cell>
          <cell r="I29">
            <v>277.82103904373707</v>
          </cell>
          <cell r="N29">
            <v>10.840405671567417</v>
          </cell>
        </row>
        <row r="30">
          <cell r="B30">
            <v>7.0000000000000007E-2</v>
          </cell>
          <cell r="D30">
            <v>1.7</v>
          </cell>
          <cell r="M30">
            <v>80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oehha.ca.gov/risk/chhsltable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soils.tfrec.wsu.edu/web%20nutrition%20good/soil%20props/soil%20pH.htm" TargetMode="External"/><Relationship Id="rId1" Type="http://schemas.openxmlformats.org/officeDocument/2006/relationships/hyperlink" Target="http://soils.tfrec.wsu.edu/webnutritiongood/soilprops/soilnutrientvalue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P4" sqref="P4"/>
    </sheetView>
  </sheetViews>
  <sheetFormatPr defaultRowHeight="15" x14ac:dyDescent="0.25"/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6" x14ac:dyDescent="0.25">
      <c r="A2" t="s">
        <v>14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P2" t="s">
        <v>163</v>
      </c>
    </row>
    <row r="3" spans="1:16" x14ac:dyDescent="0.25">
      <c r="A3" t="s">
        <v>15</v>
      </c>
      <c r="B3">
        <v>0</v>
      </c>
      <c r="C3">
        <v>1988.4855355225095</v>
      </c>
      <c r="D3">
        <v>0</v>
      </c>
      <c r="E3">
        <v>3.7992441226196356</v>
      </c>
      <c r="F3">
        <v>20.874421623691447</v>
      </c>
      <c r="G3">
        <v>6060.2009273046006</v>
      </c>
      <c r="H3">
        <v>1087.1561898046123</v>
      </c>
      <c r="I3">
        <v>1228.0719008563019</v>
      </c>
      <c r="J3">
        <v>158.2600118981496</v>
      </c>
      <c r="K3">
        <v>0</v>
      </c>
      <c r="L3">
        <v>111.77280337108172</v>
      </c>
      <c r="M3">
        <v>45.814273142632402</v>
      </c>
      <c r="N3">
        <v>52.025754415736316</v>
      </c>
      <c r="P3" t="s">
        <v>164</v>
      </c>
    </row>
    <row r="4" spans="1:16" x14ac:dyDescent="0.25">
      <c r="A4" t="s">
        <v>16</v>
      </c>
      <c r="B4">
        <v>0</v>
      </c>
      <c r="C4">
        <v>2972.7421502092066</v>
      </c>
      <c r="D4">
        <v>0</v>
      </c>
      <c r="E4">
        <v>3.1142592532219542</v>
      </c>
      <c r="F4">
        <v>20.845524444931165</v>
      </c>
      <c r="G4">
        <v>7977.4827146441312</v>
      </c>
      <c r="H4">
        <v>1209.4516856983696</v>
      </c>
      <c r="I4">
        <v>1407.0794650379617</v>
      </c>
      <c r="J4">
        <v>136.340387469115</v>
      </c>
      <c r="K4">
        <v>0</v>
      </c>
      <c r="L4">
        <v>96.793068417539587</v>
      </c>
      <c r="M4">
        <v>24.7223265263382</v>
      </c>
      <c r="N4">
        <v>41.391252315855795</v>
      </c>
    </row>
    <row r="5" spans="1:16" x14ac:dyDescent="0.25">
      <c r="A5" t="s">
        <v>17</v>
      </c>
      <c r="B5">
        <v>0</v>
      </c>
      <c r="C5">
        <v>1590.8562292752754</v>
      </c>
      <c r="D5">
        <v>0</v>
      </c>
      <c r="E5">
        <v>4.2391626679201977</v>
      </c>
      <c r="F5">
        <v>16.850532748787707</v>
      </c>
      <c r="G5">
        <v>9249.139938340013</v>
      </c>
      <c r="H5">
        <v>1358.4502779133218</v>
      </c>
      <c r="I5">
        <v>1679.9400373533781</v>
      </c>
      <c r="J5">
        <v>149.72601731276734</v>
      </c>
      <c r="K5">
        <v>0</v>
      </c>
      <c r="L5">
        <v>131.00786082644069</v>
      </c>
      <c r="M5">
        <v>19.098662353357017</v>
      </c>
      <c r="N5">
        <v>38.163423141268346</v>
      </c>
    </row>
    <row r="6" spans="1:16" x14ac:dyDescent="0.25">
      <c r="A6" t="s">
        <v>18</v>
      </c>
      <c r="B6">
        <v>0</v>
      </c>
      <c r="C6">
        <v>2234.7698576907633</v>
      </c>
      <c r="D6">
        <v>0</v>
      </c>
      <c r="E6">
        <v>3.4627585243946406</v>
      </c>
      <c r="F6">
        <v>15.370810146370852</v>
      </c>
      <c r="G6">
        <v>7520.1477009057544</v>
      </c>
      <c r="H6">
        <v>1445.6821077373663</v>
      </c>
      <c r="I6">
        <v>1572.0168064105326</v>
      </c>
      <c r="J6">
        <v>153.61282393732782</v>
      </c>
      <c r="K6">
        <v>0</v>
      </c>
      <c r="L6">
        <v>121.88100538648723</v>
      </c>
      <c r="M6">
        <v>23.852130187481066</v>
      </c>
      <c r="N6">
        <v>39.852035237096651</v>
      </c>
    </row>
    <row r="7" spans="1:16" x14ac:dyDescent="0.25">
      <c r="A7" t="s">
        <v>19</v>
      </c>
      <c r="B7">
        <v>0</v>
      </c>
      <c r="C7">
        <v>2206.8861762424312</v>
      </c>
      <c r="D7">
        <v>0</v>
      </c>
      <c r="E7">
        <v>3.4537171488793565</v>
      </c>
      <c r="F7">
        <v>10.980578228196265</v>
      </c>
      <c r="G7">
        <v>9243.2880532445906</v>
      </c>
      <c r="H7">
        <v>992.33722388842705</v>
      </c>
      <c r="I7">
        <v>1587.6110504727592</v>
      </c>
      <c r="J7">
        <v>133.57222862899502</v>
      </c>
      <c r="K7">
        <v>0</v>
      </c>
      <c r="L7">
        <v>85.823159988528076</v>
      </c>
      <c r="M7">
        <v>15.947991978861506</v>
      </c>
      <c r="N7">
        <v>30.969122118207949</v>
      </c>
    </row>
    <row r="8" spans="1:16" x14ac:dyDescent="0.25">
      <c r="A8" t="s">
        <v>20</v>
      </c>
      <c r="B8">
        <v>0</v>
      </c>
      <c r="C8">
        <v>2361.0292582991824</v>
      </c>
      <c r="D8">
        <v>0</v>
      </c>
      <c r="E8">
        <v>5.3969081315890719</v>
      </c>
      <c r="F8">
        <v>18.320179826006559</v>
      </c>
      <c r="G8">
        <v>10439.239059067651</v>
      </c>
      <c r="H8">
        <v>1017.0473350228298</v>
      </c>
      <c r="I8">
        <v>1428.7635861782082</v>
      </c>
      <c r="J8">
        <v>153.3860005954696</v>
      </c>
      <c r="K8">
        <v>0</v>
      </c>
      <c r="L8">
        <v>80.293785385406608</v>
      </c>
      <c r="M8">
        <v>7.5087974676706493</v>
      </c>
      <c r="N8">
        <v>30.973327770678477</v>
      </c>
    </row>
    <row r="9" spans="1:16" x14ac:dyDescent="0.25">
      <c r="A9" t="s">
        <v>21</v>
      </c>
      <c r="B9">
        <v>0</v>
      </c>
      <c r="C9">
        <v>3125.5391835733108</v>
      </c>
      <c r="D9">
        <v>0</v>
      </c>
      <c r="E9">
        <v>5.2946966880538788</v>
      </c>
      <c r="F9">
        <v>11.680627158864851</v>
      </c>
      <c r="G9">
        <v>12158.805948497511</v>
      </c>
      <c r="H9">
        <v>1203.6166881940196</v>
      </c>
      <c r="I9">
        <v>1910.8126189123914</v>
      </c>
      <c r="J9">
        <v>175.44899964203785</v>
      </c>
      <c r="K9">
        <v>0</v>
      </c>
      <c r="L9">
        <v>78.16682072637083</v>
      </c>
      <c r="M9">
        <v>24.807658880720279</v>
      </c>
      <c r="N9">
        <v>43.030255775904038</v>
      </c>
    </row>
    <row r="10" spans="1:16" x14ac:dyDescent="0.25">
      <c r="A10" t="s">
        <v>22</v>
      </c>
      <c r="B10">
        <v>0</v>
      </c>
      <c r="C10">
        <v>2681.3926678768294</v>
      </c>
      <c r="D10">
        <v>0</v>
      </c>
      <c r="E10">
        <v>6.4003565481703406</v>
      </c>
      <c r="F10">
        <v>10.770908378032793</v>
      </c>
      <c r="G10">
        <v>12531.870455449593</v>
      </c>
      <c r="H10">
        <v>1407.8205987674141</v>
      </c>
      <c r="I10">
        <v>2169.2106082556757</v>
      </c>
      <c r="J10">
        <v>197.39145166394766</v>
      </c>
      <c r="K10">
        <v>0</v>
      </c>
      <c r="L10">
        <v>87.088278465888393</v>
      </c>
      <c r="M10">
        <v>8.9041439410960415</v>
      </c>
      <c r="N10">
        <v>32.584871945740502</v>
      </c>
    </row>
    <row r="11" spans="1:16" x14ac:dyDescent="0.25">
      <c r="A11" t="s">
        <v>23</v>
      </c>
      <c r="B11">
        <v>0</v>
      </c>
      <c r="C11">
        <v>3332.8445918060447</v>
      </c>
      <c r="D11">
        <v>0</v>
      </c>
      <c r="E11">
        <v>5.6641513611057226</v>
      </c>
      <c r="F11">
        <v>19.750363457858874</v>
      </c>
      <c r="G11">
        <v>12040.813155392008</v>
      </c>
      <c r="H11">
        <v>1493.0925367105483</v>
      </c>
      <c r="I11">
        <v>2107.3662414687892</v>
      </c>
      <c r="J11">
        <v>203.31302754286969</v>
      </c>
      <c r="K11">
        <v>0</v>
      </c>
      <c r="L11">
        <v>114.08673440571829</v>
      </c>
      <c r="M11">
        <v>40.120380924918521</v>
      </c>
      <c r="N11">
        <v>52.343464227000212</v>
      </c>
    </row>
    <row r="12" spans="1:16" x14ac:dyDescent="0.25">
      <c r="A12" t="s">
        <v>24</v>
      </c>
      <c r="B12">
        <v>0</v>
      </c>
      <c r="C12">
        <v>2856.2160899021728</v>
      </c>
      <c r="D12">
        <v>0</v>
      </c>
      <c r="E12">
        <v>5.732480395051498</v>
      </c>
      <c r="F12">
        <v>21.574537494166741</v>
      </c>
      <c r="G12">
        <v>11509.80840200913</v>
      </c>
      <c r="H12">
        <v>1640.5303792718644</v>
      </c>
      <c r="I12">
        <v>2058.9834328000011</v>
      </c>
      <c r="J12">
        <v>188.00451908263923</v>
      </c>
      <c r="K12">
        <v>0</v>
      </c>
      <c r="L12">
        <v>100.30768608257449</v>
      </c>
      <c r="M12">
        <v>34.659816217805272</v>
      </c>
      <c r="N12">
        <v>49.451119416517642</v>
      </c>
    </row>
    <row r="13" spans="1:16" x14ac:dyDescent="0.25">
      <c r="A13" t="s">
        <v>25</v>
      </c>
      <c r="B13">
        <v>0</v>
      </c>
      <c r="C13">
        <v>1923.4062880938586</v>
      </c>
      <c r="D13">
        <v>0</v>
      </c>
      <c r="E13">
        <v>5.1628377733558271</v>
      </c>
      <c r="F13">
        <v>17.48365065519037</v>
      </c>
      <c r="G13">
        <v>11267.877753522234</v>
      </c>
      <c r="H13">
        <v>1397.0555080316533</v>
      </c>
      <c r="I13">
        <v>1843.9236120746955</v>
      </c>
      <c r="J13">
        <v>182.42204167753704</v>
      </c>
      <c r="K13">
        <v>0</v>
      </c>
      <c r="L13">
        <v>181.51797113535173</v>
      </c>
      <c r="M13">
        <v>25.177709925431223</v>
      </c>
      <c r="N13">
        <v>46.785620012265667</v>
      </c>
    </row>
    <row r="14" spans="1:16" x14ac:dyDescent="0.25">
      <c r="A14" t="s">
        <v>26</v>
      </c>
      <c r="B14">
        <v>0</v>
      </c>
      <c r="C14">
        <v>2077.1321361156884</v>
      </c>
      <c r="D14">
        <v>0</v>
      </c>
      <c r="E14">
        <v>4.567943100000571</v>
      </c>
      <c r="F14">
        <v>14.305285909724239</v>
      </c>
      <c r="G14">
        <v>11268.842252139755</v>
      </c>
      <c r="H14">
        <v>1262.3895147602461</v>
      </c>
      <c r="I14">
        <v>1819.3440631158728</v>
      </c>
      <c r="J14">
        <v>154.37313524337807</v>
      </c>
      <c r="K14">
        <v>0</v>
      </c>
      <c r="L14">
        <v>112.44636796470044</v>
      </c>
      <c r="M14">
        <v>28.029237342642208</v>
      </c>
      <c r="N14">
        <v>41.641917107851683</v>
      </c>
    </row>
    <row r="15" spans="1:16" x14ac:dyDescent="0.25">
      <c r="A15" t="s">
        <v>27</v>
      </c>
      <c r="B15">
        <v>0</v>
      </c>
      <c r="C15">
        <v>1748.0790782086272</v>
      </c>
      <c r="D15">
        <v>0</v>
      </c>
      <c r="E15">
        <v>4.6950796295188617</v>
      </c>
      <c r="F15">
        <v>10.866631261836243</v>
      </c>
      <c r="G15">
        <v>10668.404301057888</v>
      </c>
      <c r="H15">
        <v>1229.4096783175059</v>
      </c>
      <c r="I15">
        <v>1925.9738239753731</v>
      </c>
      <c r="J15">
        <v>150.87245833123703</v>
      </c>
      <c r="K15">
        <v>0</v>
      </c>
      <c r="L15">
        <v>104.44982647618504</v>
      </c>
      <c r="M15">
        <v>22.731327690021239</v>
      </c>
      <c r="N15">
        <v>41.530740521833664</v>
      </c>
    </row>
    <row r="16" spans="1:16" x14ac:dyDescent="0.25">
      <c r="A16" t="s">
        <v>28</v>
      </c>
      <c r="B16">
        <v>0</v>
      </c>
      <c r="C16">
        <v>4694.1177850148506</v>
      </c>
      <c r="D16">
        <v>0</v>
      </c>
      <c r="E16">
        <v>7.0162480531455103</v>
      </c>
      <c r="F16">
        <v>16.64174779377365</v>
      </c>
      <c r="G16">
        <v>14416.386644175836</v>
      </c>
      <c r="H16">
        <v>1612.3960657559901</v>
      </c>
      <c r="I16">
        <v>2117.4892914837219</v>
      </c>
      <c r="J16">
        <v>194.28631570381839</v>
      </c>
      <c r="K16">
        <v>0</v>
      </c>
      <c r="L16">
        <v>172.91656566507672</v>
      </c>
      <c r="M16">
        <v>19.701544866154993</v>
      </c>
      <c r="N16">
        <v>47.563496176567249</v>
      </c>
    </row>
    <row r="17" spans="1:14" x14ac:dyDescent="0.25">
      <c r="A17" t="s">
        <v>29</v>
      </c>
      <c r="B17">
        <v>0</v>
      </c>
      <c r="C17">
        <v>1796.8778068959366</v>
      </c>
      <c r="D17">
        <v>0</v>
      </c>
      <c r="E17">
        <v>5.6010589951771053</v>
      </c>
      <c r="F17">
        <v>9.7325505992664496</v>
      </c>
      <c r="G17">
        <v>11966.575751594553</v>
      </c>
      <c r="H17">
        <v>1076.4114696652514</v>
      </c>
      <c r="I17">
        <v>1826.5951758795052</v>
      </c>
      <c r="J17">
        <v>127.18198535405674</v>
      </c>
      <c r="K17">
        <v>0</v>
      </c>
      <c r="L17">
        <v>126.57113097556356</v>
      </c>
      <c r="M17">
        <v>17.542198462101386</v>
      </c>
      <c r="N17">
        <v>34.151158795726971</v>
      </c>
    </row>
    <row r="18" spans="1:14" x14ac:dyDescent="0.25">
      <c r="A18" t="s">
        <v>30</v>
      </c>
      <c r="B18">
        <v>0</v>
      </c>
      <c r="C18">
        <v>2440.9242413546949</v>
      </c>
      <c r="D18">
        <v>0</v>
      </c>
      <c r="E18">
        <v>6.0202853727782983</v>
      </c>
      <c r="F18">
        <v>10.28200313387873</v>
      </c>
      <c r="G18">
        <v>10562.315275692619</v>
      </c>
      <c r="H18">
        <v>1355.8864098342119</v>
      </c>
      <c r="I18">
        <v>2006.1284684218485</v>
      </c>
      <c r="J18">
        <v>164.20087217245691</v>
      </c>
      <c r="K18">
        <v>0</v>
      </c>
      <c r="L18">
        <v>141.09362089148033</v>
      </c>
      <c r="M18">
        <v>26.579854728326957</v>
      </c>
      <c r="N18">
        <v>44.352423860538465</v>
      </c>
    </row>
    <row r="19" spans="1:14" x14ac:dyDescent="0.25">
      <c r="A19" t="s">
        <v>31</v>
      </c>
      <c r="B19">
        <v>0</v>
      </c>
      <c r="C19">
        <v>2358.842932310989</v>
      </c>
      <c r="D19">
        <v>0</v>
      </c>
      <c r="E19">
        <v>5.5017591982307579</v>
      </c>
      <c r="F19">
        <v>10.466500246203623</v>
      </c>
      <c r="G19">
        <v>11595.239865440617</v>
      </c>
      <c r="H19">
        <v>1406.7267764997659</v>
      </c>
      <c r="I19">
        <v>2050.7181063330677</v>
      </c>
      <c r="J19">
        <v>146.00013932132785</v>
      </c>
      <c r="K19">
        <v>0</v>
      </c>
      <c r="L19">
        <v>89.329922572012066</v>
      </c>
      <c r="M19">
        <v>24.607823929257584</v>
      </c>
      <c r="N19">
        <v>41.264640416128771</v>
      </c>
    </row>
    <row r="20" spans="1:14" x14ac:dyDescent="0.25">
      <c r="A20" t="s">
        <v>32</v>
      </c>
      <c r="B20">
        <v>0</v>
      </c>
      <c r="C20">
        <v>1844.3048935555016</v>
      </c>
      <c r="D20">
        <v>0</v>
      </c>
      <c r="E20">
        <v>4.2570252078638227</v>
      </c>
      <c r="F20">
        <v>9.5373196704951706</v>
      </c>
      <c r="G20">
        <v>11190.415022902031</v>
      </c>
      <c r="H20">
        <v>934.81940009582036</v>
      </c>
      <c r="I20">
        <v>1930.5522993115978</v>
      </c>
      <c r="J20">
        <v>113.76019760204849</v>
      </c>
      <c r="K20">
        <v>0</v>
      </c>
      <c r="L20">
        <v>42.998532883491862</v>
      </c>
      <c r="M20">
        <v>7.7586621693767306</v>
      </c>
      <c r="N20">
        <v>24.877753650122997</v>
      </c>
    </row>
    <row r="21" spans="1:14" x14ac:dyDescent="0.25">
      <c r="A21" t="s">
        <v>33</v>
      </c>
      <c r="B21">
        <v>0</v>
      </c>
      <c r="C21">
        <v>5570.2764692150222</v>
      </c>
      <c r="D21">
        <v>0</v>
      </c>
      <c r="E21">
        <v>5.7402093683593813</v>
      </c>
      <c r="F21">
        <v>12.640641394943755</v>
      </c>
      <c r="G21">
        <v>12734.252191688704</v>
      </c>
      <c r="H21">
        <v>1625.8386078176841</v>
      </c>
      <c r="I21">
        <v>2353.4037796978655</v>
      </c>
      <c r="J21">
        <v>212.51740905139661</v>
      </c>
      <c r="K21">
        <v>0</v>
      </c>
      <c r="L21">
        <v>137.24923239810173</v>
      </c>
      <c r="M21">
        <v>24.410725566197659</v>
      </c>
      <c r="N21">
        <v>45.712730785503631</v>
      </c>
    </row>
    <row r="22" spans="1:14" x14ac:dyDescent="0.25">
      <c r="A22" t="s">
        <v>34</v>
      </c>
      <c r="B22">
        <v>0</v>
      </c>
      <c r="C22">
        <v>4435.2840321734029</v>
      </c>
      <c r="D22">
        <v>0</v>
      </c>
      <c r="E22">
        <v>4.7931381922597591</v>
      </c>
      <c r="F22">
        <v>10.825677337379316</v>
      </c>
      <c r="G22">
        <v>10724.067739211112</v>
      </c>
      <c r="H22">
        <v>1398.8328652284438</v>
      </c>
      <c r="I22">
        <v>1981.3504947272982</v>
      </c>
      <c r="J22">
        <v>164.32564119326548</v>
      </c>
      <c r="K22">
        <v>0</v>
      </c>
      <c r="L22">
        <v>119.7581290341459</v>
      </c>
      <c r="M22">
        <v>20.978931271403319</v>
      </c>
      <c r="N22">
        <v>40.007936911089971</v>
      </c>
    </row>
    <row r="23" spans="1:14" x14ac:dyDescent="0.25">
      <c r="A23" t="s">
        <v>35</v>
      </c>
      <c r="B23">
        <v>0</v>
      </c>
      <c r="C23">
        <v>2693.9893140117001</v>
      </c>
      <c r="D23">
        <v>0</v>
      </c>
      <c r="E23">
        <v>4.0302531160736983</v>
      </c>
      <c r="F23">
        <v>8.1813064669103941</v>
      </c>
      <c r="G23">
        <v>9894.5469104530566</v>
      </c>
      <c r="H23">
        <v>1016.4655106648158</v>
      </c>
      <c r="I23">
        <v>1565.6523656163415</v>
      </c>
      <c r="J23">
        <v>127.69883461528009</v>
      </c>
      <c r="K23">
        <v>0</v>
      </c>
      <c r="L23">
        <v>130.62246796392498</v>
      </c>
      <c r="M23">
        <v>17.188492055805714</v>
      </c>
      <c r="N23">
        <v>31.283395291832989</v>
      </c>
    </row>
    <row r="24" spans="1:14" x14ac:dyDescent="0.25">
      <c r="A24" t="s">
        <v>36</v>
      </c>
      <c r="B24">
        <v>0</v>
      </c>
      <c r="C24">
        <v>4814.8470987554392</v>
      </c>
      <c r="D24">
        <v>0</v>
      </c>
      <c r="E24">
        <v>2.8624042973800004</v>
      </c>
      <c r="F24">
        <v>7.1667086405668119</v>
      </c>
      <c r="G24">
        <v>7334.0329814576717</v>
      </c>
      <c r="H24">
        <v>1110.9123902039973</v>
      </c>
      <c r="I24">
        <v>1513.7834010205895</v>
      </c>
      <c r="J24">
        <v>156.25641362353369</v>
      </c>
      <c r="K24">
        <v>0</v>
      </c>
      <c r="L24">
        <v>163.55888242438724</v>
      </c>
      <c r="M24">
        <v>20.684312950969741</v>
      </c>
      <c r="N24">
        <v>31.131919200785141</v>
      </c>
    </row>
    <row r="25" spans="1:14" x14ac:dyDescent="0.25">
      <c r="A25" t="s">
        <v>37</v>
      </c>
      <c r="B25">
        <v>0</v>
      </c>
      <c r="C25">
        <v>2435.7406170054178</v>
      </c>
      <c r="D25">
        <v>0</v>
      </c>
      <c r="E25">
        <v>10.115351223795688</v>
      </c>
      <c r="F25">
        <v>10.972133182694247</v>
      </c>
      <c r="G25">
        <v>10519.494562993441</v>
      </c>
      <c r="H25">
        <v>1367.3800268608477</v>
      </c>
      <c r="I25">
        <v>1866.1590069221916</v>
      </c>
      <c r="J25">
        <v>259.76212042183334</v>
      </c>
      <c r="K25">
        <v>0</v>
      </c>
      <c r="L25">
        <v>126.56870218803263</v>
      </c>
      <c r="M25">
        <v>23.411744383456643</v>
      </c>
      <c r="N25">
        <v>51.003069551202813</v>
      </c>
    </row>
    <row r="26" spans="1:14" x14ac:dyDescent="0.25">
      <c r="A26" t="s">
        <v>38</v>
      </c>
      <c r="B26">
        <v>0</v>
      </c>
      <c r="C26">
        <v>5552.7160513828449</v>
      </c>
      <c r="D26">
        <v>0</v>
      </c>
      <c r="E26">
        <v>47.114053252363732</v>
      </c>
      <c r="F26">
        <v>19.155745377764251</v>
      </c>
      <c r="G26">
        <v>12352.118481269681</v>
      </c>
      <c r="H26">
        <v>1744.5816513745949</v>
      </c>
      <c r="I26">
        <v>2124.9765805332081</v>
      </c>
      <c r="J26">
        <v>278.83713579564835</v>
      </c>
      <c r="K26">
        <v>0</v>
      </c>
      <c r="L26">
        <v>349.85322014566492</v>
      </c>
      <c r="M26">
        <v>41.835464939431617</v>
      </c>
      <c r="N26">
        <v>79.811605438159745</v>
      </c>
    </row>
    <row r="27" spans="1:14" x14ac:dyDescent="0.25">
      <c r="A27" t="s">
        <v>39</v>
      </c>
      <c r="B27">
        <v>0</v>
      </c>
      <c r="C27">
        <v>8749.6229521753248</v>
      </c>
      <c r="D27">
        <v>0</v>
      </c>
      <c r="E27">
        <v>5.2872152016409153</v>
      </c>
      <c r="F27">
        <v>20.187028348394168</v>
      </c>
      <c r="G27">
        <v>9361.5920490006956</v>
      </c>
      <c r="H27">
        <v>957.90695898386173</v>
      </c>
      <c r="I27">
        <v>1963.1831228945757</v>
      </c>
      <c r="J27">
        <v>176.5333654062033</v>
      </c>
      <c r="K27">
        <v>0</v>
      </c>
      <c r="L27">
        <v>81.142376302826605</v>
      </c>
      <c r="M27">
        <v>18.972221425043188</v>
      </c>
      <c r="N27">
        <v>36.691018779351637</v>
      </c>
    </row>
    <row r="28" spans="1:14" x14ac:dyDescent="0.25">
      <c r="A28" s="1" t="s">
        <v>40</v>
      </c>
      <c r="B28">
        <f>AVERAGE(B3:B27)</f>
        <v>0</v>
      </c>
      <c r="C28">
        <f>AVERAGE(C3:C27)</f>
        <v>3139.4769374666812</v>
      </c>
      <c r="D28">
        <f t="shared" ref="D28:N28" si="0">AVERAGE(D3:D27)</f>
        <v>0</v>
      </c>
      <c r="E28">
        <f t="shared" si="0"/>
        <v>6.7729038729180093</v>
      </c>
      <c r="F28">
        <f t="shared" si="0"/>
        <v>14.218536541037144</v>
      </c>
      <c r="G28">
        <f t="shared" si="0"/>
        <v>10583.478325498196</v>
      </c>
      <c r="H28">
        <f t="shared" si="0"/>
        <v>1294.0879142841386</v>
      </c>
      <c r="I28">
        <f t="shared" si="0"/>
        <v>1841.5635735901496</v>
      </c>
      <c r="J28">
        <f t="shared" si="0"/>
        <v>170.32334133145361</v>
      </c>
      <c r="K28">
        <f t="shared" si="0"/>
        <v>0</v>
      </c>
      <c r="L28">
        <f t="shared" si="0"/>
        <v>123.49192608307926</v>
      </c>
      <c r="M28">
        <f t="shared" si="0"/>
        <v>23.40185733306005</v>
      </c>
      <c r="N28">
        <f t="shared" si="0"/>
        <v>41.943762114518684</v>
      </c>
    </row>
    <row r="29" spans="1:14" x14ac:dyDescent="0.25">
      <c r="A29" s="1" t="s">
        <v>41</v>
      </c>
      <c r="B29">
        <f>STDEV(B3:B27)</f>
        <v>0</v>
      </c>
      <c r="C29">
        <f>STDEV(C3:C27)</f>
        <v>1662.0308108782031</v>
      </c>
      <c r="D29">
        <f t="shared" ref="D29:N29" si="1">STDEV(D3:D27)</f>
        <v>0</v>
      </c>
      <c r="E29">
        <f t="shared" si="1"/>
        <v>8.5329136731420334</v>
      </c>
      <c r="F29">
        <f t="shared" si="1"/>
        <v>4.5502890435063881</v>
      </c>
      <c r="G29">
        <f t="shared" si="1"/>
        <v>1922.8742496134596</v>
      </c>
      <c r="H29">
        <f t="shared" si="1"/>
        <v>231.72569106702531</v>
      </c>
      <c r="I29">
        <f t="shared" si="1"/>
        <v>277.82103904373707</v>
      </c>
      <c r="J29">
        <f t="shared" si="1"/>
        <v>38.991682676067249</v>
      </c>
      <c r="K29">
        <f t="shared" si="1"/>
        <v>0</v>
      </c>
      <c r="L29">
        <f t="shared" si="1"/>
        <v>56.774984712957654</v>
      </c>
      <c r="M29">
        <f t="shared" si="1"/>
        <v>9.5545511814909485</v>
      </c>
      <c r="N29">
        <f t="shared" si="1"/>
        <v>10.840405671567417</v>
      </c>
    </row>
    <row r="30" spans="1:14" x14ac:dyDescent="0.25">
      <c r="A30" s="1" t="s">
        <v>42</v>
      </c>
      <c r="B30">
        <v>7.0000000000000007E-2</v>
      </c>
      <c r="D30">
        <v>1.7</v>
      </c>
      <c r="M30">
        <v>80</v>
      </c>
    </row>
    <row r="31" spans="1:14" x14ac:dyDescent="0.25">
      <c r="F31">
        <v>3000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9" sqref="I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D23" sqref="D23"/>
    </sheetView>
  </sheetViews>
  <sheetFormatPr defaultRowHeight="15" x14ac:dyDescent="0.25"/>
  <sheetData>
    <row r="1" spans="1:1" x14ac:dyDescent="0.25">
      <c r="A1" s="2" t="s">
        <v>43</v>
      </c>
    </row>
    <row r="2" spans="1:1" x14ac:dyDescent="0.25">
      <c r="A2" s="2" t="s">
        <v>44</v>
      </c>
    </row>
    <row r="3" spans="1:1" x14ac:dyDescent="0.25">
      <c r="A3" s="2" t="s">
        <v>45</v>
      </c>
    </row>
    <row r="4" spans="1:1" x14ac:dyDescent="0.25">
      <c r="A4" s="2" t="s">
        <v>46</v>
      </c>
    </row>
    <row r="6" spans="1:1" x14ac:dyDescent="0.25">
      <c r="A6" s="3" t="s">
        <v>47</v>
      </c>
    </row>
    <row r="7" spans="1:1" x14ac:dyDescent="0.25">
      <c r="A7" s="3" t="s">
        <v>48</v>
      </c>
    </row>
    <row r="8" spans="1:1" x14ac:dyDescent="0.25">
      <c r="A8" s="3" t="s">
        <v>49</v>
      </c>
    </row>
    <row r="9" spans="1:1" x14ac:dyDescent="0.25">
      <c r="A9" s="3" t="s">
        <v>50</v>
      </c>
    </row>
    <row r="10" spans="1:1" x14ac:dyDescent="0.25">
      <c r="A10" s="3" t="s">
        <v>51</v>
      </c>
    </row>
    <row r="11" spans="1:1" x14ac:dyDescent="0.25">
      <c r="A11" s="3" t="s">
        <v>52</v>
      </c>
    </row>
    <row r="12" spans="1:1" x14ac:dyDescent="0.25">
      <c r="A12" s="3" t="s">
        <v>53</v>
      </c>
    </row>
    <row r="13" spans="1:1" x14ac:dyDescent="0.25">
      <c r="A13" s="3" t="s">
        <v>54</v>
      </c>
    </row>
    <row r="14" spans="1:1" x14ac:dyDescent="0.25">
      <c r="A14" s="3" t="s">
        <v>56</v>
      </c>
    </row>
    <row r="15" spans="1:1" x14ac:dyDescent="0.25">
      <c r="A15" s="3" t="s">
        <v>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activeCell="H28" sqref="H28"/>
    </sheetView>
  </sheetViews>
  <sheetFormatPr defaultRowHeight="15" x14ac:dyDescent="0.25"/>
  <sheetData>
    <row r="2" spans="1:5" x14ac:dyDescent="0.25">
      <c r="A2" t="s">
        <v>57</v>
      </c>
      <c r="B2" s="4">
        <f>0.07</f>
        <v>7.0000000000000007E-2</v>
      </c>
    </row>
    <row r="3" spans="1:5" x14ac:dyDescent="0.25">
      <c r="A3" t="s">
        <v>58</v>
      </c>
      <c r="B3" s="4"/>
    </row>
    <row r="4" spans="1:5" x14ac:dyDescent="0.25">
      <c r="A4" t="s">
        <v>59</v>
      </c>
      <c r="B4" s="4">
        <v>1.7</v>
      </c>
    </row>
    <row r="5" spans="1:5" x14ac:dyDescent="0.25">
      <c r="A5" t="s">
        <v>60</v>
      </c>
      <c r="B5" s="4">
        <f>100000</f>
        <v>100000</v>
      </c>
      <c r="C5" s="4" t="s">
        <v>61</v>
      </c>
      <c r="D5">
        <f>17</f>
        <v>17</v>
      </c>
      <c r="E5" s="4" t="s">
        <v>62</v>
      </c>
    </row>
    <row r="6" spans="1:5" x14ac:dyDescent="0.25">
      <c r="A6" t="s">
        <v>63</v>
      </c>
      <c r="B6">
        <f>3000</f>
        <v>3000</v>
      </c>
    </row>
    <row r="7" spans="1:5" x14ac:dyDescent="0.25">
      <c r="A7" t="s">
        <v>64</v>
      </c>
    </row>
    <row r="8" spans="1:5" x14ac:dyDescent="0.25">
      <c r="A8" t="s">
        <v>65</v>
      </c>
    </row>
    <row r="9" spans="1:5" x14ac:dyDescent="0.25">
      <c r="A9" t="s">
        <v>66</v>
      </c>
    </row>
    <row r="10" spans="1:5" x14ac:dyDescent="0.25">
      <c r="A10" t="s">
        <v>67</v>
      </c>
    </row>
    <row r="11" spans="1:5" x14ac:dyDescent="0.25">
      <c r="A11" t="s">
        <v>68</v>
      </c>
    </row>
    <row r="12" spans="1:5" x14ac:dyDescent="0.25">
      <c r="A12" t="s">
        <v>69</v>
      </c>
    </row>
    <row r="13" spans="1:5" x14ac:dyDescent="0.25">
      <c r="A13" t="s">
        <v>70</v>
      </c>
      <c r="B13">
        <f>80</f>
        <v>80</v>
      </c>
    </row>
    <row r="14" spans="1:5" x14ac:dyDescent="0.25">
      <c r="A14" t="s">
        <v>71</v>
      </c>
    </row>
    <row r="15" spans="1:5" x14ac:dyDescent="0.25">
      <c r="B15" s="4" t="s">
        <v>72</v>
      </c>
    </row>
    <row r="16" spans="1:5" x14ac:dyDescent="0.25">
      <c r="B16" s="5" t="s">
        <v>73</v>
      </c>
    </row>
  </sheetData>
  <hyperlinks>
    <hyperlink ref="B16" r:id="rId1" location="table1" display="http://oehha.ca.gov/risk/chhsltable.html - table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A5" sqref="A5"/>
    </sheetView>
  </sheetViews>
  <sheetFormatPr defaultRowHeight="15" x14ac:dyDescent="0.25"/>
  <sheetData>
    <row r="1" spans="1:9" x14ac:dyDescent="0.25">
      <c r="A1" t="s">
        <v>157</v>
      </c>
    </row>
    <row r="2" spans="1:9" x14ac:dyDescent="0.25">
      <c r="A2" t="s">
        <v>158</v>
      </c>
    </row>
    <row r="3" spans="1:9" x14ac:dyDescent="0.25">
      <c r="A3" t="s">
        <v>155</v>
      </c>
    </row>
    <row r="4" spans="1:9" x14ac:dyDescent="0.25">
      <c r="B4" t="s">
        <v>156</v>
      </c>
    </row>
    <row r="7" spans="1:9" ht="18" x14ac:dyDescent="0.25">
      <c r="A7" s="6" t="s">
        <v>74</v>
      </c>
      <c r="B7" s="6" t="s">
        <v>75</v>
      </c>
      <c r="C7" s="6" t="s">
        <v>76</v>
      </c>
      <c r="D7" s="6" t="s">
        <v>77</v>
      </c>
      <c r="E7" s="6" t="s">
        <v>78</v>
      </c>
      <c r="F7" s="6" t="s">
        <v>79</v>
      </c>
      <c r="G7" s="6" t="s">
        <v>80</v>
      </c>
    </row>
    <row r="8" spans="1:9" ht="19.5" x14ac:dyDescent="0.25">
      <c r="A8" s="7" t="s">
        <v>81</v>
      </c>
      <c r="B8" s="8" t="s">
        <v>82</v>
      </c>
      <c r="C8" s="8" t="s">
        <v>83</v>
      </c>
      <c r="D8" s="9"/>
      <c r="E8" s="8" t="s">
        <v>84</v>
      </c>
      <c r="F8" s="9"/>
      <c r="G8" s="9"/>
      <c r="I8" s="5" t="s">
        <v>85</v>
      </c>
    </row>
    <row r="9" spans="1:9" ht="39" x14ac:dyDescent="0.25">
      <c r="A9" s="10" t="s">
        <v>86</v>
      </c>
      <c r="B9" s="8" t="s">
        <v>87</v>
      </c>
      <c r="C9" s="9"/>
      <c r="D9" s="9"/>
      <c r="E9" s="8" t="s">
        <v>88</v>
      </c>
      <c r="F9" s="8" t="s">
        <v>89</v>
      </c>
      <c r="G9" s="9"/>
    </row>
    <row r="10" spans="1:9" ht="39" x14ac:dyDescent="0.25">
      <c r="A10" s="10" t="s">
        <v>90</v>
      </c>
      <c r="B10" s="8" t="s">
        <v>91</v>
      </c>
      <c r="C10" s="9"/>
      <c r="D10" s="9"/>
      <c r="E10" s="8" t="s">
        <v>92</v>
      </c>
      <c r="F10" s="9"/>
      <c r="G10" s="9"/>
    </row>
    <row r="11" spans="1:9" ht="39" x14ac:dyDescent="0.25">
      <c r="A11" s="11" t="s">
        <v>93</v>
      </c>
      <c r="B11" s="12" t="s">
        <v>94</v>
      </c>
      <c r="C11" s="12" t="s">
        <v>95</v>
      </c>
      <c r="D11" s="12" t="s">
        <v>96</v>
      </c>
      <c r="E11" s="12" t="s">
        <v>97</v>
      </c>
      <c r="F11" s="12" t="s">
        <v>98</v>
      </c>
      <c r="G11" s="12" t="s">
        <v>99</v>
      </c>
    </row>
    <row r="12" spans="1:9" ht="19.5" x14ac:dyDescent="0.25">
      <c r="A12" s="13" t="s">
        <v>100</v>
      </c>
      <c r="B12" s="14"/>
      <c r="C12" s="14"/>
      <c r="D12" s="14"/>
      <c r="E12" s="14"/>
      <c r="F12" s="14"/>
      <c r="G12" s="14"/>
    </row>
    <row r="13" spans="1:9" ht="19.5" x14ac:dyDescent="0.25">
      <c r="A13" s="11" t="s">
        <v>101</v>
      </c>
      <c r="B13" s="12" t="s">
        <v>102</v>
      </c>
      <c r="C13" s="12" t="s">
        <v>103</v>
      </c>
      <c r="D13" s="12" t="s">
        <v>104</v>
      </c>
      <c r="E13" s="12" t="s">
        <v>105</v>
      </c>
      <c r="F13" s="15"/>
      <c r="G13" s="15"/>
    </row>
    <row r="14" spans="1:9" ht="19.5" x14ac:dyDescent="0.25">
      <c r="A14" s="13" t="s">
        <v>100</v>
      </c>
      <c r="B14" s="14"/>
      <c r="C14" s="14"/>
      <c r="D14" s="14"/>
      <c r="E14" s="14"/>
      <c r="F14" s="16"/>
      <c r="G14" s="16"/>
    </row>
    <row r="15" spans="1:9" ht="39" x14ac:dyDescent="0.25">
      <c r="A15" s="11" t="s">
        <v>106</v>
      </c>
      <c r="B15" s="12" t="s">
        <v>107</v>
      </c>
      <c r="C15" s="12" t="s">
        <v>108</v>
      </c>
      <c r="D15" s="12" t="s">
        <v>109</v>
      </c>
      <c r="E15" s="12" t="s">
        <v>110</v>
      </c>
      <c r="F15" s="15"/>
      <c r="G15" s="15"/>
    </row>
    <row r="16" spans="1:9" ht="19.5" x14ac:dyDescent="0.25">
      <c r="A16" s="13" t="s">
        <v>100</v>
      </c>
      <c r="B16" s="14"/>
      <c r="C16" s="14"/>
      <c r="D16" s="14"/>
      <c r="E16" s="14"/>
      <c r="F16" s="16"/>
      <c r="G16" s="16"/>
    </row>
    <row r="17" spans="1:7" ht="39" x14ac:dyDescent="0.25">
      <c r="A17" s="11" t="s">
        <v>111</v>
      </c>
      <c r="B17" s="12" t="s">
        <v>112</v>
      </c>
      <c r="C17" s="12" t="s">
        <v>113</v>
      </c>
      <c r="D17" s="12" t="s">
        <v>112</v>
      </c>
      <c r="E17" s="12" t="s">
        <v>114</v>
      </c>
      <c r="F17" s="12" t="s">
        <v>115</v>
      </c>
      <c r="G17" s="12" t="s">
        <v>116</v>
      </c>
    </row>
    <row r="18" spans="1:7" ht="19.5" x14ac:dyDescent="0.25">
      <c r="A18" s="13" t="s">
        <v>117</v>
      </c>
      <c r="B18" s="14"/>
      <c r="C18" s="14"/>
      <c r="D18" s="14"/>
      <c r="E18" s="14"/>
      <c r="F18" s="14"/>
      <c r="G18" s="14"/>
    </row>
    <row r="19" spans="1:7" ht="19.5" x14ac:dyDescent="0.25">
      <c r="A19" s="11" t="s">
        <v>118</v>
      </c>
      <c r="B19" s="12" t="s">
        <v>119</v>
      </c>
      <c r="C19" s="12" t="s">
        <v>120</v>
      </c>
      <c r="D19" s="12" t="s">
        <v>121</v>
      </c>
      <c r="E19" s="12" t="s">
        <v>122</v>
      </c>
      <c r="F19" s="15"/>
      <c r="G19" s="15"/>
    </row>
    <row r="20" spans="1:7" ht="19.5" x14ac:dyDescent="0.25">
      <c r="A20" s="13" t="s">
        <v>117</v>
      </c>
      <c r="B20" s="14"/>
      <c r="C20" s="14"/>
      <c r="D20" s="14"/>
      <c r="E20" s="14"/>
      <c r="F20" s="16"/>
      <c r="G20" s="16"/>
    </row>
    <row r="21" spans="1:7" ht="39" x14ac:dyDescent="0.25">
      <c r="A21" s="11" t="s">
        <v>123</v>
      </c>
      <c r="B21" s="12" t="s">
        <v>124</v>
      </c>
      <c r="C21" s="12" t="s">
        <v>125</v>
      </c>
      <c r="D21" s="12" t="s">
        <v>126</v>
      </c>
      <c r="E21" s="12" t="s">
        <v>127</v>
      </c>
      <c r="F21" s="15"/>
      <c r="G21" s="15"/>
    </row>
    <row r="22" spans="1:7" ht="19.5" x14ac:dyDescent="0.25">
      <c r="A22" s="13" t="s">
        <v>117</v>
      </c>
      <c r="B22" s="14"/>
      <c r="C22" s="14"/>
      <c r="D22" s="14"/>
      <c r="E22" s="14"/>
      <c r="F22" s="16"/>
      <c r="G22" s="16"/>
    </row>
    <row r="23" spans="1:7" ht="19.5" x14ac:dyDescent="0.25">
      <c r="A23" s="11" t="s">
        <v>128</v>
      </c>
      <c r="B23" s="17">
        <v>41409</v>
      </c>
      <c r="C23" s="12" t="s">
        <v>129</v>
      </c>
      <c r="D23" s="15"/>
      <c r="E23" s="12" t="s">
        <v>130</v>
      </c>
      <c r="F23" s="15"/>
      <c r="G23" s="15"/>
    </row>
    <row r="24" spans="1:7" ht="39" x14ac:dyDescent="0.25">
      <c r="A24" s="13" t="s">
        <v>131</v>
      </c>
      <c r="B24" s="18"/>
      <c r="C24" s="14"/>
      <c r="D24" s="16"/>
      <c r="E24" s="14"/>
      <c r="F24" s="16"/>
      <c r="G24" s="16"/>
    </row>
    <row r="25" spans="1:7" ht="117" x14ac:dyDescent="0.25">
      <c r="A25" s="10" t="s">
        <v>132</v>
      </c>
      <c r="B25" s="8" t="s">
        <v>133</v>
      </c>
      <c r="C25" s="9"/>
      <c r="D25" s="9"/>
      <c r="E25" s="9"/>
      <c r="F25" s="9"/>
      <c r="G25" s="8" t="s">
        <v>134</v>
      </c>
    </row>
    <row r="26" spans="1:7" ht="117" x14ac:dyDescent="0.25">
      <c r="A26" s="10" t="s">
        <v>135</v>
      </c>
      <c r="B26" s="8" t="s">
        <v>136</v>
      </c>
      <c r="C26" s="9"/>
      <c r="D26" s="9"/>
      <c r="E26" s="9"/>
      <c r="F26" s="9"/>
      <c r="G26" s="8" t="s">
        <v>134</v>
      </c>
    </row>
    <row r="27" spans="1:7" ht="117" x14ac:dyDescent="0.25">
      <c r="A27" s="10" t="s">
        <v>137</v>
      </c>
      <c r="B27" s="8" t="s">
        <v>138</v>
      </c>
      <c r="C27" s="19" t="s">
        <v>139</v>
      </c>
      <c r="D27" s="20"/>
      <c r="E27" s="21"/>
      <c r="F27" s="8" t="s">
        <v>140</v>
      </c>
      <c r="G27" s="8" t="s">
        <v>134</v>
      </c>
    </row>
    <row r="28" spans="1:7" ht="19.5" x14ac:dyDescent="0.25">
      <c r="A28" s="10" t="s">
        <v>141</v>
      </c>
      <c r="B28" s="8" t="s">
        <v>142</v>
      </c>
      <c r="C28" s="9"/>
      <c r="D28" s="9"/>
      <c r="E28" s="9"/>
      <c r="F28" s="9"/>
      <c r="G28" s="9"/>
    </row>
    <row r="29" spans="1:7" ht="39" x14ac:dyDescent="0.25">
      <c r="A29" s="10" t="s">
        <v>143</v>
      </c>
      <c r="B29" s="8" t="s">
        <v>142</v>
      </c>
      <c r="C29" s="9"/>
      <c r="D29" s="9"/>
      <c r="E29" s="9"/>
      <c r="F29" s="9"/>
      <c r="G29" s="9"/>
    </row>
    <row r="30" spans="1:7" ht="39" x14ac:dyDescent="0.25">
      <c r="A30" s="10" t="s">
        <v>144</v>
      </c>
      <c r="B30" s="8" t="s">
        <v>142</v>
      </c>
      <c r="C30" s="8"/>
      <c r="D30" s="8"/>
      <c r="E30" s="8"/>
      <c r="F30" s="8"/>
      <c r="G30" s="8"/>
    </row>
    <row r="31" spans="1:7" ht="19.5" x14ac:dyDescent="0.25">
      <c r="A31" s="22" t="s">
        <v>145</v>
      </c>
      <c r="B31" s="23"/>
      <c r="C31" s="23"/>
      <c r="D31" s="23"/>
      <c r="E31" s="23"/>
      <c r="F31" s="23"/>
      <c r="G31" s="24"/>
    </row>
    <row r="32" spans="1:7" ht="19.5" x14ac:dyDescent="0.25">
      <c r="A32" s="25" t="s">
        <v>146</v>
      </c>
      <c r="B32" s="26"/>
      <c r="C32" s="26"/>
      <c r="D32" s="26"/>
      <c r="E32" s="26"/>
      <c r="F32" s="26"/>
      <c r="G32" s="27"/>
    </row>
    <row r="33" spans="1:7" ht="19.5" x14ac:dyDescent="0.25">
      <c r="A33" s="25" t="s">
        <v>147</v>
      </c>
      <c r="B33" s="26"/>
      <c r="C33" s="26"/>
      <c r="D33" s="26"/>
      <c r="E33" s="26"/>
      <c r="F33" s="26"/>
      <c r="G33" s="27"/>
    </row>
    <row r="34" spans="1:7" ht="19.5" x14ac:dyDescent="0.25">
      <c r="A34" s="25" t="s">
        <v>148</v>
      </c>
      <c r="B34" s="26"/>
      <c r="C34" s="26"/>
      <c r="D34" s="26"/>
      <c r="E34" s="26"/>
      <c r="F34" s="26"/>
      <c r="G34" s="27"/>
    </row>
    <row r="35" spans="1:7" x14ac:dyDescent="0.25">
      <c r="A35" s="28"/>
      <c r="B35" s="29"/>
      <c r="C35" s="29"/>
      <c r="D35" s="29"/>
      <c r="E35" s="29"/>
      <c r="F35" s="29"/>
      <c r="G35" s="30"/>
    </row>
    <row r="36" spans="1:7" ht="18" x14ac:dyDescent="0.25">
      <c r="A36" s="31"/>
      <c r="B36" s="32"/>
      <c r="C36" s="32"/>
      <c r="D36" s="32"/>
      <c r="E36" s="32"/>
      <c r="F36" s="32"/>
      <c r="G36" s="33"/>
    </row>
    <row r="37" spans="1:7" ht="18" x14ac:dyDescent="0.25">
      <c r="A37" s="34"/>
      <c r="B37" s="35"/>
      <c r="C37" s="35"/>
      <c r="D37" s="35"/>
      <c r="E37" s="35"/>
      <c r="F37" s="35"/>
      <c r="G37" s="36"/>
    </row>
    <row r="38" spans="1:7" ht="19.5" x14ac:dyDescent="0.25">
      <c r="A38" s="37" t="s">
        <v>149</v>
      </c>
      <c r="B38" s="38"/>
      <c r="C38" s="39"/>
      <c r="D38" s="37" t="s">
        <v>150</v>
      </c>
      <c r="E38" s="38"/>
      <c r="F38" s="38"/>
      <c r="G38" s="39"/>
    </row>
    <row r="39" spans="1:7" ht="19.5" x14ac:dyDescent="0.25">
      <c r="A39" s="40" t="s">
        <v>151</v>
      </c>
      <c r="B39" s="41"/>
      <c r="C39" s="42"/>
      <c r="D39" s="40" t="s">
        <v>152</v>
      </c>
      <c r="E39" s="41"/>
      <c r="F39" s="41"/>
      <c r="G39" s="42"/>
    </row>
    <row r="40" spans="1:7" ht="19.5" x14ac:dyDescent="0.25">
      <c r="A40" s="43" t="s">
        <v>153</v>
      </c>
      <c r="B40" s="44"/>
      <c r="C40" s="45"/>
      <c r="D40" s="43" t="s">
        <v>154</v>
      </c>
      <c r="E40" s="44"/>
      <c r="F40" s="44"/>
      <c r="G40" s="45"/>
    </row>
  </sheetData>
  <mergeCells count="56">
    <mergeCell ref="A40:C40"/>
    <mergeCell ref="D40:G40"/>
    <mergeCell ref="A36:G36"/>
    <mergeCell ref="A37:G37"/>
    <mergeCell ref="A38:C38"/>
    <mergeCell ref="D38:G38"/>
    <mergeCell ref="A39:C39"/>
    <mergeCell ref="D39:G39"/>
    <mergeCell ref="C27:E27"/>
    <mergeCell ref="A31:G31"/>
    <mergeCell ref="A32:G32"/>
    <mergeCell ref="A33:G33"/>
    <mergeCell ref="A34:G34"/>
    <mergeCell ref="A35:G35"/>
    <mergeCell ref="B23:B24"/>
    <mergeCell ref="C23:C24"/>
    <mergeCell ref="D23:D24"/>
    <mergeCell ref="E23:E24"/>
    <mergeCell ref="F23:F24"/>
    <mergeCell ref="G23:G24"/>
    <mergeCell ref="B21:B22"/>
    <mergeCell ref="C21:C22"/>
    <mergeCell ref="D21:D22"/>
    <mergeCell ref="E21:E22"/>
    <mergeCell ref="F21:F22"/>
    <mergeCell ref="G21:G22"/>
    <mergeCell ref="B19:B20"/>
    <mergeCell ref="C19:C20"/>
    <mergeCell ref="D19:D20"/>
    <mergeCell ref="E19:E20"/>
    <mergeCell ref="F19:F20"/>
    <mergeCell ref="G19:G20"/>
    <mergeCell ref="B17:B18"/>
    <mergeCell ref="C17:C18"/>
    <mergeCell ref="D17:D18"/>
    <mergeCell ref="E17:E18"/>
    <mergeCell ref="F17:F18"/>
    <mergeCell ref="G17:G18"/>
    <mergeCell ref="B15:B16"/>
    <mergeCell ref="C15:C16"/>
    <mergeCell ref="D15:D16"/>
    <mergeCell ref="E15:E16"/>
    <mergeCell ref="F15:F16"/>
    <mergeCell ref="G15:G16"/>
    <mergeCell ref="B13:B14"/>
    <mergeCell ref="C13:C14"/>
    <mergeCell ref="D13:D14"/>
    <mergeCell ref="E13:E14"/>
    <mergeCell ref="F13:F14"/>
    <mergeCell ref="G13:G14"/>
    <mergeCell ref="B11:B12"/>
    <mergeCell ref="C11:C12"/>
    <mergeCell ref="D11:D12"/>
    <mergeCell ref="E11:E12"/>
    <mergeCell ref="F11:F12"/>
    <mergeCell ref="G11:G12"/>
  </mergeCells>
  <hyperlinks>
    <hyperlink ref="I8" r:id="rId1"/>
    <hyperlink ref="A8" r:id="rId2" display="http://soils.tfrec.wsu.edu/web nutrition good/soil props/soil pH.htm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</vt:lpstr>
      <vt:lpstr>Heavy Metals Graph</vt:lpstr>
      <vt:lpstr>other graphs</vt:lpstr>
      <vt:lpstr>Protocol</vt:lpstr>
      <vt:lpstr>CA limits</vt:lpstr>
      <vt:lpstr>Macro&amp;MicroNutrients</vt:lpstr>
      <vt:lpstr>Nitrogen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Marguerite Mauritz</dc:creator>
  <cp:lastModifiedBy>Marguerite Mauritz</cp:lastModifiedBy>
  <dcterms:created xsi:type="dcterms:W3CDTF">2013-11-04T04:24:10Z</dcterms:created>
  <dcterms:modified xsi:type="dcterms:W3CDTF">2013-11-04T04:42:50Z</dcterms:modified>
</cp:coreProperties>
</file>